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930" yWindow="300" windowWidth="13665" windowHeight="7950" tabRatio="887"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2.1 | Т-ТЭ | &gt;=25МВт" sheetId="624" state="veryHidden" r:id="rId8"/>
    <sheet name="Форма 1.0.1 | Т-ТЭ | ТСО" sheetId="614" state="veryHidden" r:id="rId9"/>
    <sheet name="Форма 4.2.1 | Т-ТЭ | ТСО" sheetId="625" state="veryHidden" r:id="rId10"/>
    <sheet name="Форма 1.0.1 | Т-ТЭ | потр" sheetId="643" state="veryHidden" r:id="rId11"/>
    <sheet name="Форма 4.2.1 | Т-ТЭ | потр" sheetId="642" state="veryHidden" r:id="rId12"/>
    <sheet name="Форма 1.0.1 | Т-ТЭ | предел" sheetId="635" state="veryHidden" r:id="rId13"/>
    <sheet name="Форма 4.2.1 | Т-ТЭ | предел" sheetId="626" state="veryHidden" r:id="rId14"/>
    <sheet name="Форма 1.0.1 | Т-ТЭ | индикат" sheetId="641" state="veryHidden" r:id="rId15"/>
    <sheet name="Форма 4.2.1 | Т-ТЭ | индикат" sheetId="640" state="veryHidden" r:id="rId16"/>
    <sheet name="Форма 1.0.1 | Резерв мощности" sheetId="636" state="veryHidden" r:id="rId17"/>
    <sheet name="Форма 4.2.1 | Резерв мощности" sheetId="631" state="veryHidden" r:id="rId18"/>
    <sheet name="Форма 1.0.1 | Т-ТН" sheetId="637" state="veryHidden" r:id="rId19"/>
    <sheet name="Форма 4.2.2 | Т-ТН" sheetId="627" state="veryHidden" r:id="rId20"/>
    <sheet name="Форма 1.0.1 | Т-передача ТЭ" sheetId="638" state="veryHidden" r:id="rId21"/>
    <sheet name="Форма 4.2.2 | Т-передача ТЭ" sheetId="629" state="veryHidden" r:id="rId22"/>
    <sheet name="Форма 1.0.1 | Т-передача ТН" sheetId="639" state="veryHidden" r:id="rId23"/>
    <sheet name="Форма 4.2.2 | Т-передача ТН" sheetId="630" state="veryHidden" r:id="rId24"/>
    <sheet name="Форма 1.0.1 | Т-гор.вода" sheetId="616" r:id="rId25"/>
    <sheet name="Форма 4.2.3 | Т-гор.вода" sheetId="628" r:id="rId26"/>
    <sheet name="Форма 1.0.1 | Т-подкл" sheetId="618" state="veryHidden" r:id="rId27"/>
    <sheet name="Форма 4.2.4 | Т-подкл" sheetId="633" state="veryHidden" r:id="rId28"/>
    <sheet name="Форма 1.0.1 | Т-подкл(инд)" sheetId="617" state="veryHidden" r:id="rId29"/>
    <sheet name="Форма 4.2.5 | Т-подкл(инд)" sheetId="632" state="veryHidden" r:id="rId30"/>
    <sheet name="Форма 1.0.1 | Форма 4.7" sheetId="622" state="veryHidden" r:id="rId31"/>
    <sheet name="Форма 4.7" sheetId="608" state="veryHidden" r:id="rId32"/>
    <sheet name="Форма 1.0.1 | Форма 4.8" sheetId="644" r:id="rId33"/>
    <sheet name="Форма 4.8" sheetId="610"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TempFilter" sheetId="620" state="veryHidden" r:id="rId41"/>
    <sheet name="modCheckCyan" sheetId="612" state="veryHidden" r:id="rId42"/>
    <sheet name="REESTR_LINK" sheetId="602" state="veryHidden" r:id="rId43"/>
    <sheet name="REESTR_DS" sheetId="603" state="veryHidden" r:id="rId44"/>
    <sheet name="modHTTP" sheetId="604" state="veryHidden" r:id="rId45"/>
    <sheet name="modfrmRezimChoose" sheetId="609" state="veryHidden" r:id="rId46"/>
    <sheet name="modSheetMain" sheetId="599" state="veryHidden" r:id="rId47"/>
    <sheet name="REESTR_VT" sheetId="577" state="veryHidden" r:id="rId48"/>
    <sheet name="REESTR_VED" sheetId="579" state="veryHidden" r:id="rId49"/>
    <sheet name="modfrmReestrObj" sheetId="570" state="veryHidden" r:id="rId50"/>
    <sheet name="AllSheetsInThisWorkbook" sheetId="389" state="veryHidden" r:id="rId51"/>
    <sheet name="et_union_vert" sheetId="521" state="veryHidden" r:id="rId52"/>
    <sheet name="modInstruction" sheetId="605" state="veryHidden" r:id="rId53"/>
    <sheet name="modRegion" sheetId="528" state="veryHidden" r:id="rId54"/>
    <sheet name="modReestr" sheetId="433" state="veryHidden" r:id="rId55"/>
    <sheet name="modfrmReestr" sheetId="434" state="veryHidden" r:id="rId56"/>
    <sheet name="modUpdTemplMain" sheetId="424" state="veryHidden" r:id="rId57"/>
    <sheet name="REESTR_ORG" sheetId="390" state="veryHidden" r:id="rId58"/>
    <sheet name="modClassifierValidate" sheetId="400" state="veryHidden" r:id="rId59"/>
    <sheet name="modProv" sheetId="520" state="veryHidden" r:id="rId60"/>
    <sheet name="modHyp" sheetId="398" state="veryHidden" r:id="rId61"/>
    <sheet name="modServiceModule" sheetId="594" state="veryHidden" r:id="rId62"/>
    <sheet name="modList01" sheetId="551" state="veryHidden" r:id="rId63"/>
    <sheet name="modList02" sheetId="504"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Т-гор.вода'!$M$26</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Т-гор.вода'!$M$18:$EF$39</definedName>
    <definedName name="checkCell_List06_5_double_date">'Форма 4.2.3 | Т-гор.вода'!$EG$18:$EG$39</definedName>
    <definedName name="checkCell_List06_5_unique_t">'Форма 4.2.3 | Т-гор.вода'!$M$18:$M$39</definedName>
    <definedName name="checkCell_List06_5_unique_t1">'Форма 4.2.3 | Т-гор.вода'!$EH$18:$EH$39</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et_union_hor!$M$167</definedName>
    <definedName name="default_val_5">'Форма 4.2.3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et_union_hor!$O$237:$V$242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et_union_hor!$O$103:$EE$108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et_union_hor!$V$237:$V$250</definedName>
    <definedName name="et_pIns_List06_2_Period">et_union_hor!$V$49:$V$62</definedName>
    <definedName name="et_pIns_List06_3_i_Period">et_union_hor!$V$219:$V$232</definedName>
    <definedName name="et_pIns_List06_3_Period">et_union_hor!$V$67:$V$80</definedName>
    <definedName name="et_pIns_List06_4_Period">et_union_hor!$V$85:$V$98</definedName>
    <definedName name="et_pIns_List06_5_Period">et_union_hor!$EE$103:$EE$119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REESTR_MO!$A$2:$D$476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DP">'Форма 4.2.3 | Т-гор.вода'!$11:$11</definedName>
    <definedName name="List06_5_MC">'Форма 4.2.3 | Т-гор.вода'!$O$18:$O$39</definedName>
    <definedName name="List06_5_MC2">'Форма 4.2.3 | Т-гор.вода'!$EE$18:$EE$39</definedName>
    <definedName name="List06_5_note">'Форма 4.2.3 | Т-гор.вода'!$EF$18:$EF$39</definedName>
    <definedName name="List06_5_Period">'Форма 4.2.3 | Т-гор.вода'!$O$18:$Z$39</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4.8'!$H$11:$H$47</definedName>
    <definedName name="List12_note">'Форма 4.8'!$I$10:$I$47</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4.8'!$E$15:$E$31</definedName>
    <definedName name="pCng_List12_2">'Форма 4.8'!$E$33:$E$34</definedName>
    <definedName name="pCng_List12_6">'Форма 4.8'!$E$46:$E$47</definedName>
    <definedName name="pDbl_List12_5">'Форма 4.8'!$G$43:$G$44</definedName>
    <definedName name="pDbl_List12_5_copy">'Форма 4.8'!$L$43:$L$44</definedName>
    <definedName name="pDbl_List12_5_copy2">'Форма 4.8'!$K$43:$K$44</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Т-гор.вода'!$K$18:$K$39</definedName>
    <definedName name="pDel_List06_5_2">'Форма 4.2.3 | Т-гор.вода'!$J$18:$J$39</definedName>
    <definedName name="pDel_List06_5_3">'Форма 4.2.3 | Т-гор.вода'!$I$18:$I$39</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4.8'!$C$15:$C$31</definedName>
    <definedName name="pDel_List12_2">'Форма 4.8'!$C$33:$C$34</definedName>
    <definedName name="pDel_List12_3">'Форма 4.8'!$C$37:$C$38</definedName>
    <definedName name="pDel_List12_4">'Форма 4.8'!$C$40:$C$41</definedName>
    <definedName name="pDel_List12_5">'Форма 4.8'!$C$43:$C$44</definedName>
    <definedName name="pDel_List12_6">'Форма 4.8'!$C$46:$C$47</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Т-гор.вода'!$EE$14:$EE$39</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4.8'!$E$31</definedName>
    <definedName name="pIns_List12_2">'Форма 4.8'!$E$34</definedName>
    <definedName name="pIns_List12_3">'Форма 4.8'!$E$38</definedName>
    <definedName name="pIns_List12_4">'Форма 4.8'!$E$41</definedName>
    <definedName name="pIns_List12_5">'Форма 4.8'!$E$44</definedName>
    <definedName name="pIns_List12_6">'Форма 4.8'!$E$47</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REESTR_ORG!$A$2:$J$147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et_union_hor!$M$148</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O7" i="628" l="1"/>
  <c r="O8" i="628"/>
  <c r="O9" i="628"/>
  <c r="O10"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M17" i="628" s="1"/>
  <c r="AN17" i="628" s="1"/>
  <c r="AO17" i="628" s="1"/>
  <c r="AP17" i="628" s="1"/>
  <c r="AQ17" i="628" s="1"/>
  <c r="AR17" i="628" s="1"/>
  <c r="AS17" i="628" s="1"/>
  <c r="AT17" i="628" s="1"/>
  <c r="AU17" i="628" s="1"/>
  <c r="AV17" i="628" s="1"/>
  <c r="AX17" i="628" s="1"/>
  <c r="AY17" i="628" s="1"/>
  <c r="AZ17" i="628" s="1"/>
  <c r="BA17" i="628" s="1"/>
  <c r="BB17" i="628" s="1"/>
  <c r="BC17" i="628" s="1"/>
  <c r="BD17" i="628" s="1"/>
  <c r="BE17" i="628" s="1"/>
  <c r="BF17" i="628" s="1"/>
  <c r="BG17" i="628" s="1"/>
  <c r="BH17" i="628" s="1"/>
  <c r="BJ17" i="628" s="1"/>
  <c r="BK17" i="628" s="1"/>
  <c r="BL17" i="628" s="1"/>
  <c r="BM17" i="628" s="1"/>
  <c r="BN17" i="628" s="1"/>
  <c r="BO17" i="628" s="1"/>
  <c r="BP17" i="628" s="1"/>
  <c r="BQ17" i="628" s="1"/>
  <c r="BR17" i="628" s="1"/>
  <c r="BS17" i="628" s="1"/>
  <c r="BT17" i="628" s="1"/>
  <c r="BV17" i="628" s="1"/>
  <c r="BW17" i="628" s="1"/>
  <c r="BX17" i="628" s="1"/>
  <c r="BY17" i="628" s="1"/>
  <c r="BZ17" i="628" s="1"/>
  <c r="CA17" i="628" s="1"/>
  <c r="CB17" i="628" s="1"/>
  <c r="CC17" i="628" s="1"/>
  <c r="CD17" i="628" s="1"/>
  <c r="CE17" i="628" s="1"/>
  <c r="CF17" i="628" s="1"/>
  <c r="CH17" i="628" s="1"/>
  <c r="CI17" i="628" s="1"/>
  <c r="CJ17" i="628" s="1"/>
  <c r="CK17" i="628" s="1"/>
  <c r="CL17" i="628" s="1"/>
  <c r="CM17" i="628" s="1"/>
  <c r="CN17" i="628" s="1"/>
  <c r="CO17" i="628" s="1"/>
  <c r="CP17" i="628" s="1"/>
  <c r="CQ17" i="628" s="1"/>
  <c r="CR17" i="628" s="1"/>
  <c r="CT17" i="628" s="1"/>
  <c r="CU17" i="628" s="1"/>
  <c r="CV17" i="628" s="1"/>
  <c r="CW17" i="628" s="1"/>
  <c r="CX17" i="628" s="1"/>
  <c r="CY17" i="628" s="1"/>
  <c r="CZ17" i="628" s="1"/>
  <c r="DA17" i="628" s="1"/>
  <c r="DB17" i="628" s="1"/>
  <c r="DC17" i="628" s="1"/>
  <c r="DD17" i="628" s="1"/>
  <c r="DF17" i="628" s="1"/>
  <c r="DG17" i="628" s="1"/>
  <c r="DH17" i="628" s="1"/>
  <c r="DI17" i="628" s="1"/>
  <c r="DJ17" i="628" s="1"/>
  <c r="DK17" i="628" s="1"/>
  <c r="DL17" i="628" s="1"/>
  <c r="DM17" i="628" s="1"/>
  <c r="DN17" i="628" s="1"/>
  <c r="DO17" i="628" s="1"/>
  <c r="DP17" i="628" s="1"/>
  <c r="DR17" i="628" s="1"/>
  <c r="DS17" i="628" s="1"/>
  <c r="DT17" i="628" s="1"/>
  <c r="DU17" i="628" s="1"/>
  <c r="DV17" i="628" s="1"/>
  <c r="DW17" i="628" s="1"/>
  <c r="DX17" i="628" s="1"/>
  <c r="DY17" i="628" s="1"/>
  <c r="DZ17" i="628" s="1"/>
  <c r="EA17" i="628" s="1"/>
  <c r="EB17" i="628" s="1"/>
  <c r="ED17" i="628" s="1"/>
  <c r="EF17" i="628" s="1"/>
  <c r="O18" i="628"/>
  <c r="O20" i="628"/>
  <c r="EI24" i="628"/>
  <c r="V24" i="628"/>
  <c r="AH24" i="628"/>
  <c r="AT24" i="628"/>
  <c r="BF24" i="628"/>
  <c r="BR24" i="628"/>
  <c r="CD24" i="628"/>
  <c r="CP24" i="628"/>
  <c r="DB24" i="628"/>
  <c r="DN24" i="628"/>
  <c r="DZ24" i="628"/>
  <c r="EJ25" i="628"/>
  <c r="EI29" i="628"/>
  <c r="V29" i="628"/>
  <c r="AH29" i="628"/>
  <c r="AT29" i="628"/>
  <c r="BF29" i="628"/>
  <c r="BR29" i="628"/>
  <c r="CD29" i="628"/>
  <c r="CP29" i="628"/>
  <c r="DB29" i="628"/>
  <c r="DN29" i="628"/>
  <c r="DZ29" i="628"/>
  <c r="EJ30" i="628"/>
  <c r="EI34" i="628"/>
  <c r="V34" i="628"/>
  <c r="AH34" i="628"/>
  <c r="AT34" i="628"/>
  <c r="BF34" i="628"/>
  <c r="BR34" i="628"/>
  <c r="CD34" i="628"/>
  <c r="CP34" i="628"/>
  <c r="DB34" i="628"/>
  <c r="DN34" i="628"/>
  <c r="DZ34" i="628"/>
  <c r="EJ35" i="628"/>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A245" i="612"/>
  <c r="A246" i="612"/>
  <c r="A247" i="612"/>
  <c r="A248" i="612"/>
  <c r="A249" i="612"/>
  <c r="A250" i="612"/>
  <c r="A251" i="612"/>
  <c r="A252" i="612"/>
  <c r="A253" i="612"/>
  <c r="A254" i="612"/>
  <c r="A255" i="612"/>
  <c r="A256" i="612"/>
  <c r="A257" i="612"/>
  <c r="A258" i="612"/>
  <c r="A259" i="612"/>
  <c r="A260" i="612"/>
  <c r="A261" i="612"/>
  <c r="A262" i="612"/>
  <c r="A263" i="612"/>
  <c r="A264" i="612"/>
  <c r="A265" i="612"/>
  <c r="A266" i="612"/>
  <c r="A267" i="612"/>
  <c r="A268" i="612"/>
  <c r="A269" i="612"/>
  <c r="A270" i="612"/>
  <c r="A271" i="612"/>
  <c r="A272" i="612"/>
  <c r="A273" i="612"/>
  <c r="A274" i="612"/>
  <c r="A275" i="612"/>
  <c r="A276" i="612"/>
  <c r="A277" i="612"/>
  <c r="A278" i="612"/>
  <c r="A279" i="612"/>
  <c r="A280" i="612"/>
  <c r="A281" i="612"/>
  <c r="A282" i="612"/>
  <c r="A283" i="612"/>
  <c r="A284" i="612"/>
  <c r="A285" i="612"/>
  <c r="A286" i="612"/>
  <c r="A287" i="612"/>
  <c r="A288" i="612"/>
  <c r="A289" i="612"/>
  <c r="A290" i="612"/>
  <c r="A291" i="612"/>
  <c r="A292" i="612"/>
  <c r="A293" i="612"/>
  <c r="A294" i="612"/>
  <c r="A295" i="612"/>
  <c r="A296" i="612"/>
  <c r="A297" i="612"/>
  <c r="A298" i="612"/>
  <c r="A299" i="612"/>
  <c r="A300" i="612"/>
  <c r="A301" i="612"/>
  <c r="A302" i="612"/>
  <c r="A303" i="612"/>
  <c r="A304" i="612"/>
  <c r="A305" i="612"/>
  <c r="A306" i="612"/>
  <c r="A307" i="612"/>
  <c r="A308" i="612"/>
  <c r="A309" i="612"/>
  <c r="A310" i="612"/>
  <c r="A311" i="612"/>
  <c r="A312" i="612"/>
  <c r="A313" i="612"/>
  <c r="A314" i="612"/>
  <c r="A315" i="612"/>
  <c r="A316" i="612"/>
  <c r="A317" i="612"/>
  <c r="A318" i="612"/>
  <c r="A319" i="612"/>
  <c r="A320" i="612"/>
  <c r="A321" i="612"/>
  <c r="A322" i="612"/>
  <c r="A323" i="612"/>
  <c r="A324" i="612"/>
  <c r="A325" i="612"/>
  <c r="A326" i="612"/>
  <c r="A327" i="612"/>
  <c r="A328" i="612"/>
  <c r="DZ119" i="471"/>
  <c r="DZ109" i="471"/>
  <c r="DN119" i="471"/>
  <c r="DN109" i="471"/>
  <c r="DB119" i="471"/>
  <c r="DB109" i="471"/>
  <c r="CP119" i="471"/>
  <c r="CP109" i="471"/>
  <c r="CD119" i="471"/>
  <c r="CD109" i="471"/>
  <c r="BR119" i="471"/>
  <c r="BR109" i="471"/>
  <c r="BF119" i="471"/>
  <c r="BF109" i="471"/>
  <c r="AT119" i="471"/>
  <c r="AT109" i="471"/>
  <c r="AH119" i="471"/>
  <c r="AH109" i="471"/>
  <c r="H12" i="644"/>
  <c r="H11" i="644"/>
  <c r="H9" i="644"/>
  <c r="H8" i="644"/>
  <c r="H7" i="644"/>
  <c r="H12" i="622"/>
  <c r="H9" i="622"/>
  <c r="H8" i="622"/>
  <c r="H12" i="616"/>
  <c r="H9" i="616"/>
  <c r="H8" i="616"/>
  <c r="L18" i="628"/>
  <c r="EH23" i="628"/>
  <c r="EG24" i="628"/>
  <c r="EH28" i="628"/>
  <c r="EG29" i="628"/>
  <c r="EH33" i="628"/>
  <c r="EG34" i="628"/>
  <c r="F11" i="644"/>
  <c r="F9" i="644"/>
  <c r="L21" i="628"/>
  <c r="L24" i="628"/>
  <c r="L29" i="628"/>
  <c r="L34" i="628"/>
  <c r="F10" i="644"/>
  <c r="F12" i="644"/>
  <c r="L19" i="628"/>
  <c r="L23" i="628"/>
  <c r="L28" i="628"/>
  <c r="L33" i="628"/>
  <c r="F8" i="644"/>
  <c r="L20" i="628"/>
  <c r="F13" i="644"/>
  <c r="R14" i="601" l="1"/>
  <c r="R13" i="601"/>
  <c r="R12" i="601"/>
  <c r="P12" i="601"/>
  <c r="M14" i="601"/>
  <c r="M13" i="601"/>
  <c r="M12" i="601"/>
  <c r="H13" i="644" l="1"/>
  <c r="H13" i="616"/>
  <c r="H13" i="622"/>
  <c r="O7" i="627"/>
  <c r="O8" i="627"/>
  <c r="O9" i="627"/>
  <c r="O10" i="627"/>
  <c r="O17" i="627"/>
  <c r="P17" i="627" s="1"/>
  <c r="Q17" i="627" s="1"/>
  <c r="R17" i="627" s="1"/>
  <c r="S17" i="627" s="1"/>
  <c r="U17" i="627" s="1"/>
  <c r="V17" i="627" s="1"/>
  <c r="W17" i="627" s="1"/>
  <c r="Z24" i="627"/>
  <c r="Q25" i="627"/>
  <c r="E3" i="437"/>
  <c r="L23" i="627"/>
  <c r="L18" i="627"/>
  <c r="X24" i="627"/>
  <c r="L24" i="627"/>
  <c r="L21" i="627"/>
  <c r="B2" i="525"/>
  <c r="L19" i="627"/>
  <c r="L20" i="627"/>
  <c r="B3" i="525"/>
  <c r="Y23" i="627"/>
  <c r="O7" i="632" l="1"/>
  <c r="O8" i="632"/>
  <c r="O9" i="632"/>
  <c r="O10" i="632"/>
  <c r="O18" i="632"/>
  <c r="P18" i="632" s="1"/>
  <c r="Q18" i="632" s="1"/>
  <c r="R18" i="632" s="1"/>
  <c r="S18" i="632" s="1"/>
  <c r="T18" i="632" s="1"/>
  <c r="V18" i="632" s="1"/>
  <c r="X18" i="632" s="1"/>
  <c r="R24" i="632"/>
  <c r="L20" i="632"/>
  <c r="L19" i="632"/>
  <c r="L22" i="632"/>
  <c r="L21" i="632"/>
  <c r="Y23" i="632"/>
  <c r="L23" i="632"/>
  <c r="M12" i="550" l="1"/>
  <c r="Z250" i="471" l="1"/>
  <c r="Z249" i="471"/>
  <c r="Z248" i="471"/>
  <c r="Z247" i="471"/>
  <c r="Z246" i="471"/>
  <c r="Z245" i="471"/>
  <c r="Z244" i="471"/>
  <c r="Q244" i="471"/>
  <c r="Z243" i="471"/>
  <c r="Z242" i="471"/>
  <c r="Z241" i="471"/>
  <c r="Z240" i="471"/>
  <c r="Z239" i="471"/>
  <c r="Z238" i="471"/>
  <c r="Z237"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9" i="643"/>
  <c r="L23" i="642"/>
  <c r="L237" i="471"/>
  <c r="L21" i="642"/>
  <c r="L242" i="471"/>
  <c r="L19" i="642"/>
  <c r="L240" i="471"/>
  <c r="L22" i="642"/>
  <c r="X24" i="642"/>
  <c r="L239" i="471"/>
  <c r="X243" i="471"/>
  <c r="L24" i="642"/>
  <c r="F10" i="643"/>
  <c r="F13" i="643"/>
  <c r="F8" i="643"/>
  <c r="F11" i="643"/>
  <c r="L243" i="471"/>
  <c r="L238" i="471"/>
  <c r="F12" i="643"/>
  <c r="L20" i="642"/>
  <c r="L18" i="642"/>
  <c r="L241" i="471"/>
  <c r="V17" i="642" l="1"/>
  <c r="W17" i="642" s="1"/>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4" i="640"/>
  <c r="F10" i="641"/>
  <c r="F13" i="641"/>
  <c r="F8" i="641"/>
  <c r="F9" i="641"/>
  <c r="L23" i="640"/>
  <c r="L225" i="471"/>
  <c r="X26" i="640"/>
  <c r="L224" i="471"/>
  <c r="L25" i="640"/>
  <c r="L22" i="640"/>
  <c r="L220" i="471"/>
  <c r="L223" i="471"/>
  <c r="X225" i="471"/>
  <c r="L219" i="471"/>
  <c r="F11" i="641"/>
  <c r="L221" i="471"/>
  <c r="L222" i="471"/>
  <c r="L26" i="640"/>
  <c r="F12" i="641"/>
  <c r="L21" i="640"/>
  <c r="L20" i="640"/>
  <c r="V19" i="640" l="1"/>
  <c r="W19" i="640" s="1"/>
  <c r="AA197" i="471" l="1"/>
  <c r="AI196" i="471"/>
  <c r="R183" i="471"/>
  <c r="V119" i="471"/>
  <c r="EJ110" i="471"/>
  <c r="EI109" i="471"/>
  <c r="V109" i="471"/>
  <c r="Q149" i="471"/>
  <c r="Z148" i="471"/>
  <c r="Q131" i="471"/>
  <c r="Z130" i="471"/>
  <c r="Q92" i="471"/>
  <c r="Z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7" i="630"/>
  <c r="P17" i="630" s="1"/>
  <c r="Q17" i="630" s="1"/>
  <c r="R17" i="630" s="1"/>
  <c r="S17" i="630" s="1"/>
  <c r="U17" i="630" s="1"/>
  <c r="V17" i="630" s="1"/>
  <c r="O10" i="630"/>
  <c r="O9" i="630"/>
  <c r="O8" i="630"/>
  <c r="O7" i="630"/>
  <c r="O10" i="629"/>
  <c r="O9" i="629"/>
  <c r="O8" i="629"/>
  <c r="O7" i="629"/>
  <c r="L35" i="471"/>
  <c r="F8" i="639"/>
  <c r="EH108" i="471"/>
  <c r="F9" i="635"/>
  <c r="L90" i="471"/>
  <c r="L85" i="471"/>
  <c r="L31" i="471"/>
  <c r="L124" i="471"/>
  <c r="F13" i="638"/>
  <c r="L88" i="471"/>
  <c r="F9" i="637"/>
  <c r="Y165" i="471"/>
  <c r="L195" i="471"/>
  <c r="L148" i="471"/>
  <c r="L67" i="471"/>
  <c r="X130" i="471"/>
  <c r="L126" i="471"/>
  <c r="X166" i="471"/>
  <c r="F11" i="638"/>
  <c r="L192" i="471"/>
  <c r="L54" i="471"/>
  <c r="L163" i="471"/>
  <c r="F12" i="634"/>
  <c r="L55" i="471"/>
  <c r="L51" i="471"/>
  <c r="L53" i="471"/>
  <c r="L109" i="471"/>
  <c r="F11" i="635"/>
  <c r="F13" i="636"/>
  <c r="L130" i="471"/>
  <c r="Y90" i="471"/>
  <c r="F8" i="636"/>
  <c r="F13" i="634"/>
  <c r="F10" i="635"/>
  <c r="F12" i="639"/>
  <c r="X148" i="471"/>
  <c r="F10" i="636"/>
  <c r="F11" i="636"/>
  <c r="Y129" i="471"/>
  <c r="F10" i="638"/>
  <c r="L70" i="471"/>
  <c r="L106" i="471"/>
  <c r="X37" i="471"/>
  <c r="F10" i="637"/>
  <c r="L194" i="471"/>
  <c r="L160" i="471"/>
  <c r="L164" i="471"/>
  <c r="F10" i="634"/>
  <c r="L142" i="471"/>
  <c r="L73" i="471"/>
  <c r="F9" i="638"/>
  <c r="L32" i="471"/>
  <c r="L165" i="471"/>
  <c r="X91" i="471"/>
  <c r="L33" i="471"/>
  <c r="F12" i="637"/>
  <c r="F12" i="635"/>
  <c r="L182" i="471"/>
  <c r="L50" i="471"/>
  <c r="L105" i="471"/>
  <c r="L129" i="471"/>
  <c r="L71" i="471"/>
  <c r="L145" i="471"/>
  <c r="F10" i="639"/>
  <c r="F8" i="637"/>
  <c r="L68" i="471"/>
  <c r="L179" i="471"/>
  <c r="F8" i="638"/>
  <c r="F8" i="634"/>
  <c r="L143" i="471"/>
  <c r="F11" i="637"/>
  <c r="L193" i="471"/>
  <c r="L127" i="471"/>
  <c r="L103" i="471"/>
  <c r="EG109" i="471"/>
  <c r="L196" i="471"/>
  <c r="L180" i="471"/>
  <c r="F12" i="636"/>
  <c r="L87" i="471"/>
  <c r="F13" i="637"/>
  <c r="L144" i="471"/>
  <c r="F13" i="639"/>
  <c r="L52" i="471"/>
  <c r="F11" i="634"/>
  <c r="L166" i="471"/>
  <c r="L119" i="471"/>
  <c r="L161" i="471"/>
  <c r="EG119" i="471"/>
  <c r="L91" i="471"/>
  <c r="L147" i="471"/>
  <c r="X73" i="471"/>
  <c r="L37" i="471"/>
  <c r="F9" i="636"/>
  <c r="L104" i="471"/>
  <c r="F9" i="639"/>
  <c r="L34" i="471"/>
  <c r="L49" i="471"/>
  <c r="F8" i="635"/>
  <c r="F13" i="635"/>
  <c r="F12" i="638"/>
  <c r="L86" i="471"/>
  <c r="L162" i="471"/>
  <c r="F9" i="634"/>
  <c r="Y147" i="471"/>
  <c r="F11" i="639"/>
  <c r="AH196" i="471"/>
  <c r="L36" i="471"/>
  <c r="L108" i="471"/>
  <c r="X55" i="471"/>
  <c r="L178" i="471"/>
  <c r="L125" i="471"/>
  <c r="L69" i="471"/>
  <c r="L72" i="471"/>
  <c r="Y182" i="471"/>
  <c r="L181"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22" i="625"/>
  <c r="L25" i="626"/>
  <c r="L20" i="626"/>
  <c r="L22" i="626"/>
  <c r="L19" i="624"/>
  <c r="L24" i="625"/>
  <c r="L23" i="626"/>
  <c r="L24" i="626"/>
  <c r="L19" i="625"/>
  <c r="L18" i="625"/>
  <c r="L21" i="626"/>
  <c r="X24" i="625"/>
  <c r="X24" i="624"/>
  <c r="L23" i="624"/>
  <c r="L20" i="625"/>
  <c r="X26" i="626"/>
  <c r="L21" i="625"/>
  <c r="L22" i="624"/>
  <c r="L18" i="624"/>
  <c r="L26" i="626"/>
  <c r="L24" i="624"/>
  <c r="L21" i="624"/>
  <c r="L20"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2" i="633"/>
  <c r="L19" i="631"/>
  <c r="L21" i="633"/>
  <c r="L18" i="630"/>
  <c r="L19" i="630"/>
  <c r="AH23" i="633"/>
  <c r="L24" i="630"/>
  <c r="L20" i="631"/>
  <c r="L23" i="633"/>
  <c r="Y23" i="631"/>
  <c r="L19" i="633"/>
  <c r="L23" i="631"/>
  <c r="L21" i="631"/>
  <c r="L21" i="630"/>
  <c r="L20" i="630"/>
  <c r="L18" i="631"/>
  <c r="X24" i="630"/>
  <c r="L22" i="631"/>
  <c r="L23" i="630"/>
  <c r="L20" i="633"/>
  <c r="Y23" i="630"/>
  <c r="X24" i="631"/>
  <c r="L24" i="631"/>
  <c r="AG18" i="633" l="1"/>
  <c r="U17" i="631"/>
  <c r="Q25" i="629"/>
  <c r="Z24" i="629"/>
  <c r="O17" i="629"/>
  <c r="P17" i="629" s="1"/>
  <c r="Q17" i="629" s="1"/>
  <c r="R17" i="629" s="1"/>
  <c r="L20" i="629"/>
  <c r="L23" i="629"/>
  <c r="E2" i="437"/>
  <c r="L24" i="629"/>
  <c r="L19" i="629"/>
  <c r="Y23" i="629"/>
  <c r="L21" i="629"/>
  <c r="L18" i="629"/>
  <c r="X24" i="629"/>
  <c r="V17" i="631" l="1"/>
  <c r="W17" i="631" s="1"/>
  <c r="S17" i="629"/>
  <c r="U17" i="629" s="1"/>
  <c r="V17" i="629" s="1"/>
  <c r="W17" i="629" s="1"/>
  <c r="M291" i="471" l="1"/>
  <c r="R306" i="471"/>
  <c r="H11" i="622"/>
  <c r="H7" i="622"/>
  <c r="P296" i="471"/>
  <c r="R301" i="471"/>
  <c r="R296" i="471"/>
  <c r="H11" i="618"/>
  <c r="H7" i="618"/>
  <c r="H11" i="617"/>
  <c r="H7" i="617"/>
  <c r="H11" i="616"/>
  <c r="H7" i="616"/>
  <c r="H11" i="614"/>
  <c r="H7" i="614"/>
  <c r="H339" i="471"/>
  <c r="E29" i="205"/>
  <c r="F29" i="205"/>
  <c r="E326" i="471"/>
  <c r="E331" i="471"/>
  <c r="F9" i="618"/>
  <c r="F9" i="616"/>
  <c r="F12" i="614"/>
  <c r="F10" i="614"/>
  <c r="F11" i="622"/>
  <c r="F10" i="616"/>
  <c r="F13" i="616"/>
  <c r="F13" i="618"/>
  <c r="M306" i="471"/>
  <c r="F12" i="618"/>
  <c r="F13" i="617"/>
  <c r="F8" i="618"/>
  <c r="F8" i="616"/>
  <c r="F8" i="617"/>
  <c r="F341" i="471"/>
  <c r="F340" i="471"/>
  <c r="F11" i="614"/>
  <c r="F9" i="622"/>
  <c r="F12" i="622"/>
  <c r="F10" i="618"/>
  <c r="M296" i="471"/>
  <c r="F9" i="614"/>
  <c r="F13" i="614"/>
  <c r="F13" i="622"/>
  <c r="F8" i="614"/>
  <c r="F338" i="471"/>
  <c r="F11" i="616"/>
  <c r="F8" i="622"/>
  <c r="F11" i="617"/>
  <c r="F12" i="617"/>
  <c r="F10" i="617"/>
  <c r="F11" i="618"/>
  <c r="F339" i="471"/>
  <c r="F10" i="622"/>
  <c r="M301" i="471"/>
  <c r="F337" i="471"/>
  <c r="F336" i="471"/>
  <c r="F12" i="616"/>
  <c r="F9" i="617"/>
</calcChain>
</file>

<file path=xl/sharedStrings.xml><?xml version="1.0" encoding="utf-8"?>
<sst xmlns="http://schemas.openxmlformats.org/spreadsheetml/2006/main" count="5217" uniqueCount="2412">
  <si>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</si>
  <si>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</si>
  <si>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</si>
  <si>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</si>
  <si>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</si>
  <si>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</si>
  <si>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</si>
  <si>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</si>
  <si>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</si>
  <si>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</si>
  <si>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</si>
  <si>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</si>
  <si>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</si>
  <si>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</si>
  <si>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</si>
  <si>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</si>
  <si>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</si>
  <si>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</si>
  <si>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</si>
  <si>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</si>
  <si>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</si>
  <si>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</si>
  <si>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</si>
  <si>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</si>
  <si>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</si>
  <si>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</si>
  <si>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</si>
  <si>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</si>
  <si>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</si>
  <si>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</si>
  <si>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</si>
  <si>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</si>
  <si>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</si>
  <si>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</si>
  <si>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</si>
  <si>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</si>
  <si>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</si>
  <si>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</si>
  <si>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</si>
  <si>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</si>
  <si>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</si>
  <si>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</si>
  <si>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</si>
  <si>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</si>
  <si>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</si>
  <si>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</si>
  <si>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</si>
  <si>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</si>
  <si>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</si>
  <si>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</si>
  <si>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</si>
  <si>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</si>
  <si>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</si>
  <si>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</si>
  <si>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</si>
  <si>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</si>
  <si>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</si>
  <si>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</si>
  <si>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</si>
  <si>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</si>
  <si>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</si>
  <si>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</si>
  <si>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</si>
  <si>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</si>
  <si>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</si>
  <si>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</si>
  <si>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</si>
  <si>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</si>
  <si>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</si>
  <si>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</si>
  <si>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</si>
  <si>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</si>
  <si>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</si>
  <si>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</si>
  <si>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</si>
  <si>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</si>
  <si>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</si>
  <si>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</si>
  <si>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</si>
  <si>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</si>
  <si>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</si>
  <si>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</si>
  <si>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</si>
  <si>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</si>
  <si>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</si>
  <si>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</si>
  <si>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</si>
  <si>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</si>
  <si>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</si>
  <si>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</si>
  <si>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</si>
  <si>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</si>
  <si>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</si>
  <si>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</si>
  <si>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</si>
  <si>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</si>
  <si>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</si>
  <si>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</si>
  <si>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</si>
  <si>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</si>
  <si>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</si>
  <si>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</si>
  <si>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</si>
  <si>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</si>
  <si>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</si>
  <si>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</si>
  <si>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</si>
  <si>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</si>
  <si>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</si>
  <si>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</si>
  <si>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</si>
  <si>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</si>
  <si>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</si>
  <si>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</si>
  <si>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</si>
  <si>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</si>
  <si>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</si>
  <si>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</si>
  <si>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</si>
  <si>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</si>
  <si>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</si>
  <si>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</si>
  <si>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</si>
  <si>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</si>
  <si>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</si>
  <si>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</si>
  <si>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</si>
  <si>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</si>
  <si>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</si>
  <si>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</si>
  <si>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</si>
  <si>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</si>
  <si>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</si>
  <si>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</si>
  <si>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</si>
  <si>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</si>
  <si>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</si>
  <si>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</si>
  <si>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</si>
  <si>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</si>
  <si>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</si>
  <si>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</si>
  <si>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</si>
  <si>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</si>
  <si>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</si>
  <si>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</si>
  <si>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</si>
  <si>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</si>
  <si>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</si>
  <si>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</si>
  <si>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</si>
  <si>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</si>
  <si>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</si>
  <si>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</si>
  <si>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</si>
  <si>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</si>
  <si>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</si>
  <si>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</si>
  <si>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</si>
  <si>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</si>
  <si>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</si>
  <si>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</si>
  <si>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</si>
  <si>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</si>
  <si>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</si>
  <si>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</si>
  <si>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</si>
  <si>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</si>
  <si>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</si>
  <si>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</si>
  <si>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</si>
  <si>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</si>
  <si>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</si>
  <si>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</si>
  <si>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</si>
  <si>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</si>
  <si>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</si>
  <si>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</si>
  <si>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</si>
  <si>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</si>
  <si>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</si>
  <si>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</si>
  <si>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</si>
  <si>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</si>
  <si>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</si>
  <si>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</si>
  <si>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</si>
  <si>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</si>
  <si>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</si>
  <si>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</si>
  <si>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</si>
  <si>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</si>
  <si>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</si>
  <si>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</si>
  <si>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</si>
  <si>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</si>
  <si>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</si>
  <si>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</si>
  <si>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</si>
  <si>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</si>
  <si>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</si>
  <si>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</si>
  <si>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</si>
  <si>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</si>
  <si>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</si>
  <si>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</si>
  <si>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</si>
  <si>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</si>
  <si>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</si>
  <si>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</si>
  <si>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</si>
  <si>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</si>
  <si>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</si>
  <si>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</si>
  <si>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</si>
  <si>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</si>
  <si>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</si>
  <si>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</si>
  <si>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</si>
  <si>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</si>
  <si>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</si>
  <si>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</si>
  <si>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</si>
  <si>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</si>
  <si>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</si>
  <si>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</si>
  <si>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</si>
  <si>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</si>
  <si>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</si>
  <si>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</si>
  <si>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</si>
  <si>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</si>
  <si>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</si>
  <si>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</si>
  <si>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</si>
  <si>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</si>
  <si>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</si>
  <si>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</si>
  <si>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</si>
  <si>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</si>
  <si>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</si>
  <si>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</si>
  <si>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</si>
  <si>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</si>
  <si>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</si>
  <si>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</si>
  <si>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</si>
  <si>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</si>
  <si>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</si>
  <si>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</si>
  <si>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</si>
  <si>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</si>
  <si>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</si>
  <si>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</si>
  <si>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</si>
  <si>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</si>
  <si>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</si>
  <si>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</si>
  <si>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</si>
  <si>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</si>
  <si>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</si>
  <si>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</si>
  <si>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</si>
  <si>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</si>
  <si>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</si>
  <si>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</si>
  <si>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</si>
  <si>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</si>
  <si>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</si>
  <si>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</si>
  <si>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</si>
  <si>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</si>
  <si>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</si>
  <si>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</si>
  <si>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</si>
  <si>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</si>
  <si>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</si>
  <si>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</si>
  <si>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</si>
  <si>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</si>
  <si>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</si>
  <si>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</si>
  <si>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</si>
  <si>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</si>
  <si>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</si>
  <si>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</si>
  <si>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</si>
  <si>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</si>
  <si>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</si>
  <si>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</si>
  <si>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</si>
  <si>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</si>
  <si>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</si>
  <si>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</si>
  <si>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</si>
  <si>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</si>
  <si>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</si>
  <si>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</si>
  <si>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</si>
  <si>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</si>
  <si>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</si>
  <si>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</si>
  <si>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</si>
  <si>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</si>
  <si>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</si>
  <si>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</si>
  <si>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</si>
  <si>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</si>
  <si>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</si>
  <si>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</si>
  <si>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</si>
  <si>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</si>
  <si>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</si>
  <si>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</si>
  <si>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</si>
  <si>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</si>
  <si>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</si>
  <si>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</si>
  <si>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</si>
  <si>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</si>
  <si>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</si>
  <si>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</si>
  <si>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</si>
  <si>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</si>
  <si>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</si>
  <si>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</si>
  <si>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</si>
  <si>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</si>
  <si>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</si>
  <si>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</si>
  <si>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</si>
  <si>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</si>
  <si>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</si>
  <si>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</si>
  <si>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</si>
  <si>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</si>
  <si>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</si>
  <si>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</si>
  <si>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</si>
  <si>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</si>
  <si>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</si>
  <si>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</si>
  <si>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</si>
  <si>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</si>
  <si>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</si>
  <si>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</si>
  <si>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</si>
  <si>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</si>
  <si>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</si>
  <si>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</si>
  <si>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</si>
  <si>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</si>
  <si>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</si>
  <si>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</si>
  <si>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</si>
  <si>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</si>
  <si>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</si>
  <si>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</si>
  <si>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</si>
  <si>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</si>
  <si>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</si>
  <si>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</si>
  <si>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</si>
  <si>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</si>
  <si>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</si>
  <si>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</si>
  <si>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</si>
  <si>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</si>
  <si>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</si>
  <si>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</si>
  <si>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</si>
  <si>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</si>
  <si>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</si>
  <si>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</si>
  <si>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</si>
  <si>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</si>
  <si>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</si>
  <si>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</si>
  <si>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</si>
  <si>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</si>
  <si>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</si>
  <si>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</si>
  <si>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</si>
  <si>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</si>
  <si>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</si>
  <si>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</si>
  <si>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</si>
  <si>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</si>
  <si>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</si>
  <si>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</si>
  <si>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</si>
  <si>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</si>
  <si>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</si>
  <si>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</si>
  <si>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</si>
  <si>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</si>
  <si>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</si>
  <si>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</si>
  <si>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</si>
  <si>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</si>
  <si>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</si>
  <si>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</si>
  <si>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</si>
  <si>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</si>
  <si>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</si>
  <si>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</si>
  <si>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</si>
  <si>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</si>
  <si>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</si>
  <si>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</si>
  <si>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</si>
  <si>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</si>
  <si>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</si>
  <si>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</si>
  <si>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</si>
  <si>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</si>
  <si>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</si>
  <si>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</si>
  <si>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</si>
  <si>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</si>
  <si>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</si>
  <si>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</si>
  <si>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</si>
  <si>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</si>
  <si>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</si>
  <si>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</si>
  <si>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</si>
  <si>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</si>
  <si>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</si>
  <si>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</si>
  <si>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</si>
  <si>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</si>
  <si>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</si>
  <si>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</si>
  <si>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</si>
  <si>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</si>
  <si>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</si>
  <si>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</si>
  <si>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</si>
  <si>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</si>
  <si>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</si>
  <si>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</si>
  <si>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</si>
  <si>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</si>
  <si>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</si>
  <si>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</si>
  <si>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</si>
  <si>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</si>
  <si>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</si>
  <si>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</si>
  <si>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</si>
  <si>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</si>
  <si>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</si>
  <si>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</si>
  <si>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</si>
  <si>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</si>
  <si>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</si>
  <si>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</si>
  <si>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</si>
  <si>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</si>
  <si>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</si>
  <si>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</si>
  <si>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</si>
  <si>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</si>
  <si>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</si>
  <si>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</si>
  <si>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</si>
  <si>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</si>
  <si>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</si>
  <si>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</si>
  <si>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</si>
  <si>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</si>
  <si>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</si>
  <si>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</si>
  <si>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</si>
  <si>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</si>
  <si>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</si>
  <si>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</si>
  <si>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</si>
  <si>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</si>
  <si>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</si>
  <si>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</si>
  <si>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</si>
  <si>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</si>
  <si>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</si>
  <si>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</si>
  <si>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</si>
  <si>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</si>
  <si>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</si>
  <si>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</si>
  <si>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</si>
  <si>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</si>
  <si>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</si>
  <si>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</si>
  <si>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</si>
  <si>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</si>
  <si>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</si>
  <si>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</si>
  <si>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</si>
  <si>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</si>
  <si>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</si>
  <si>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</si>
  <si>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</si>
  <si>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</si>
  <si>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</si>
  <si>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</si>
  <si>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</si>
  <si>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</si>
  <si>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</si>
  <si>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</si>
  <si>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</si>
  <si>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</si>
  <si>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</si>
  <si>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</si>
  <si>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</si>
  <si>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</si>
  <si>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</si>
  <si>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</si>
  <si>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</si>
  <si>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</si>
  <si>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</si>
  <si>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</si>
  <si>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</si>
  <si>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</si>
  <si>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</si>
  <si>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</si>
  <si>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</si>
  <si>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</si>
  <si>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</si>
  <si>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</si>
  <si>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</si>
  <si>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</si>
  <si>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</si>
  <si>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</si>
  <si>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</si>
  <si>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</si>
  <si>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</si>
  <si>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</si>
  <si>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</si>
  <si>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</si>
  <si>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</si>
  <si>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</si>
  <si>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</si>
  <si>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</si>
  <si>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</si>
  <si>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</si>
  <si>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</si>
  <si>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</si>
  <si>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</si>
  <si>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</si>
  <si>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</si>
  <si>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</si>
  <si>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</si>
  <si>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</si>
  <si>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</si>
  <si>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</si>
  <si>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</si>
  <si>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</si>
  <si>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</si>
  <si>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</si>
  <si>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</si>
  <si>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</si>
  <si>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</si>
  <si>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</si>
  <si>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</si>
  <si>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</si>
  <si>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</si>
  <si>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</si>
  <si>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</si>
  <si>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</si>
  <si>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</si>
  <si>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</si>
  <si>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</si>
  <si>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</si>
  <si>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</si>
  <si>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</si>
  <si>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</si>
  <si>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</si>
  <si>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</si>
  <si>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</si>
  <si>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</si>
  <si>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</si>
  <si>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</si>
  <si>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</si>
  <si>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</si>
  <si>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</si>
  <si>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</si>
  <si>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</si>
  <si>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</si>
  <si>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</si>
  <si>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</si>
  <si>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</si>
  <si>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</si>
  <si>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</si>
  <si>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</si>
  <si>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</si>
  <si>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</si>
  <si>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</si>
  <si>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</si>
  <si>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</si>
  <si>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</si>
  <si>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</si>
  <si>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</si>
  <si>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</si>
  <si>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</si>
  <si>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</si>
  <si>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</si>
  <si>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</si>
  <si>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</si>
  <si>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</si>
  <si>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</si>
  <si>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</si>
  <si>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</si>
  <si>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</si>
  <si>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</si>
  <si>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</si>
  <si>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</si>
  <si>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</si>
  <si>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</si>
  <si>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</si>
  <si>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</si>
  <si>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</si>
  <si>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</si>
  <si>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</si>
  <si>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</si>
  <si>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</si>
  <si>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</si>
  <si>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</si>
  <si>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</si>
  <si>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</si>
  <si>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</si>
  <si>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</si>
  <si>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</si>
  <si>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</si>
  <si>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</si>
  <si>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</si>
  <si>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</si>
  <si>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</si>
  <si>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</si>
  <si>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</si>
  <si>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</si>
  <si>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</si>
  <si>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</si>
  <si>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</si>
  <si>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</si>
  <si>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</si>
  <si>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</si>
  <si>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</si>
  <si>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</si>
  <si>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</si>
  <si>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</si>
  <si>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</si>
  <si>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</si>
  <si>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</si>
  <si>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</si>
  <si>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</si>
  <si>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</si>
  <si>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</si>
  <si>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</si>
  <si>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</si>
  <si>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</si>
  <si>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</si>
  <si>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</si>
  <si>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</si>
  <si>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</si>
  <si>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</si>
  <si>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</si>
  <si>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</si>
  <si>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</si>
  <si>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</si>
  <si>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</si>
  <si>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</si>
  <si>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</si>
  <si>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</si>
  <si>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</si>
  <si>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</si>
  <si>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</si>
  <si>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</si>
  <si>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</si>
  <si>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</si>
  <si>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</si>
  <si>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</si>
  <si>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</si>
  <si>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</si>
  <si>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</si>
  <si>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</si>
  <si>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</si>
  <si>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</si>
  <si>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</si>
  <si>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</si>
  <si>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</si>
  <si>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</si>
  <si>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</si>
  <si>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</si>
  <si>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</si>
  <si>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</si>
  <si>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</si>
  <si>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</si>
  <si>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</si>
  <si>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</si>
  <si>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</si>
  <si>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</si>
  <si>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</si>
  <si>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</si>
  <si>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</si>
  <si>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</si>
  <si>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</si>
  <si>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</si>
  <si>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</si>
  <si>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</si>
  <si>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</si>
  <si>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</si>
  <si>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</si>
  <si>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</si>
  <si>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</si>
  <si>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</si>
  <si>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</si>
  <si>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</si>
  <si>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</si>
  <si>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</si>
  <si>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</si>
  <si>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</si>
  <si>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</si>
  <si>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</si>
  <si>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</si>
  <si>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</si>
  <si>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</si>
  <si>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</si>
  <si>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</si>
  <si>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</si>
  <si>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</si>
  <si>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</si>
  <si>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</si>
  <si>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</si>
  <si>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</si>
  <si>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</si>
  <si>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</si>
  <si>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</si>
  <si>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</si>
  <si>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</si>
  <si>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</si>
  <si>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</si>
  <si>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</si>
  <si>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</si>
  <si>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</si>
  <si>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</si>
  <si>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</si>
  <si>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</si>
  <si>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</si>
  <si>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</si>
  <si>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</si>
  <si>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</si>
  <si>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</si>
  <si>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</si>
  <si>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</si>
  <si>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</si>
  <si>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</si>
  <si>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</si>
  <si>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</si>
  <si>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</si>
  <si>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</si>
  <si>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</si>
  <si>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</si>
  <si>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</si>
  <si>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</si>
  <si>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</si>
  <si>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</si>
  <si>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</si>
  <si>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</si>
  <si>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</si>
  <si>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</si>
  <si>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</si>
  <si>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</si>
  <si>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</si>
  <si>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28.12.2018</t>
  </si>
  <si>
    <t>Алексеевский муниципальный район</t>
  </si>
  <si>
    <t>18602000</t>
  </si>
  <si>
    <t>Алексеевское</t>
  </si>
  <si>
    <t>18602405</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</si>
  <si>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</si>
  <si>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</si>
  <si>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</si>
  <si>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</si>
  <si>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</si>
  <si>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</si>
  <si>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</si>
  <si>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</si>
  <si>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</si>
  <si>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</si>
  <si>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</si>
  <si>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</si>
  <si>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</si>
  <si>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</si>
  <si>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</si>
  <si>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</si>
  <si>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</si>
  <si>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</si>
  <si>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</si>
  <si>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</si>
  <si>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</si>
  <si>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</si>
  <si>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</si>
  <si>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</si>
  <si>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</si>
  <si>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</si>
  <si>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</si>
  <si>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</si>
  <si>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</si>
  <si>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</si>
  <si>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</si>
  <si>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</si>
  <si>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</si>
  <si>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</si>
  <si>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</si>
  <si>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</si>
  <si>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</si>
  <si>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</si>
  <si>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</si>
  <si>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</si>
  <si>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</si>
  <si>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</si>
  <si>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</si>
  <si>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</si>
  <si>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</si>
  <si>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</si>
  <si>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</si>
  <si>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</si>
  <si>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</si>
  <si>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</si>
  <si>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</si>
  <si>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</si>
  <si>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</si>
  <si>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</si>
  <si>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</si>
  <si>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</si>
  <si>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</si>
  <si>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</si>
  <si>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</si>
  <si>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</si>
  <si>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</si>
  <si>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</si>
  <si>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</si>
  <si>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</si>
  <si>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</si>
  <si>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</si>
  <si>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</si>
  <si>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</si>
  <si>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</si>
  <si>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</si>
  <si>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</si>
  <si>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</si>
  <si>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</si>
  <si>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</si>
  <si>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</si>
  <si>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</si>
  <si>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</si>
  <si>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</si>
  <si>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</si>
  <si>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</si>
  <si>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</si>
  <si>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</si>
  <si>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</si>
  <si>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</si>
  <si>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</si>
  <si>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</si>
  <si>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</si>
  <si>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</si>
  <si>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</si>
  <si>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</si>
  <si>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</si>
  <si>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</si>
  <si>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</si>
  <si>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</si>
  <si>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</si>
  <si>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</si>
  <si>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</si>
  <si>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</si>
  <si>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</si>
  <si>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</si>
  <si>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</si>
  <si>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</si>
  <si>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</si>
  <si>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</si>
  <si>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Краснинское</t>
  </si>
  <si>
    <t>18606414</t>
  </si>
  <si>
    <t>Лобойковское</t>
  </si>
  <si>
    <t>18606416</t>
  </si>
  <si>
    <t>Миусовское</t>
  </si>
  <si>
    <t>18606420</t>
  </si>
  <si>
    <t>Ореховское</t>
  </si>
  <si>
    <t>18606428</t>
  </si>
  <si>
    <t>Островское</t>
  </si>
  <si>
    <t>18606432</t>
  </si>
  <si>
    <t>Плотниковское</t>
  </si>
  <si>
    <t>18606436</t>
  </si>
  <si>
    <t>Профсоюзненское</t>
  </si>
  <si>
    <t>18606440</t>
  </si>
  <si>
    <t>Сергиевское</t>
  </si>
  <si>
    <t>18606444</t>
  </si>
  <si>
    <t>р. п. Даниловка</t>
  </si>
  <si>
    <t>18606151</t>
  </si>
  <si>
    <t>Дубовский муниципальный район</t>
  </si>
  <si>
    <t>18608000</t>
  </si>
  <si>
    <t>Горнобалыклейское</t>
  </si>
  <si>
    <t>18608404</t>
  </si>
  <si>
    <t>Горноводяновское</t>
  </si>
  <si>
    <t>18608408</t>
  </si>
  <si>
    <t>Горнопролейское</t>
  </si>
  <si>
    <t>18608412</t>
  </si>
  <si>
    <t>Давыдовское</t>
  </si>
  <si>
    <t>18608416</t>
  </si>
  <si>
    <t>Лозновское</t>
  </si>
  <si>
    <t>18608432</t>
  </si>
  <si>
    <t>Малоивановское</t>
  </si>
  <si>
    <t>18608434</t>
  </si>
  <si>
    <t>Оленьевское</t>
  </si>
  <si>
    <t>18608436</t>
  </si>
  <si>
    <t>18608440</t>
  </si>
  <si>
    <t>Пичужинское</t>
  </si>
  <si>
    <t>18608444</t>
  </si>
  <si>
    <t>Прямобалкинское</t>
  </si>
  <si>
    <t>18608448</t>
  </si>
  <si>
    <t>Стрельношироковское</t>
  </si>
  <si>
    <t>18608452</t>
  </si>
  <si>
    <t>Суводское</t>
  </si>
  <si>
    <t>18608456</t>
  </si>
  <si>
    <t>Усть-Погожинское</t>
  </si>
  <si>
    <t>18608460</t>
  </si>
  <si>
    <t>г. Дубовка</t>
  </si>
  <si>
    <t>18608101</t>
  </si>
  <si>
    <t>Еланский муниципальный район</t>
  </si>
  <si>
    <t>18610000</t>
  </si>
  <si>
    <t>Алявское</t>
  </si>
  <si>
    <t>18610402</t>
  </si>
  <si>
    <t>18610404</t>
  </si>
  <si>
    <t>Большевистское</t>
  </si>
  <si>
    <t>18610408</t>
  </si>
  <si>
    <t>Большеморецкое</t>
  </si>
  <si>
    <t>18610412</t>
  </si>
  <si>
    <t>Вязовское</t>
  </si>
  <si>
    <t>18610416</t>
  </si>
  <si>
    <t>Дубовское</t>
  </si>
  <si>
    <t>18610420</t>
  </si>
  <si>
    <t>Еланское</t>
  </si>
  <si>
    <t>18610151</t>
  </si>
  <si>
    <t>Журавское</t>
  </si>
  <si>
    <t>18610424</t>
  </si>
  <si>
    <t>Ивановское</t>
  </si>
  <si>
    <t>18610428</t>
  </si>
  <si>
    <t>Краишевское</t>
  </si>
  <si>
    <t>18610432</t>
  </si>
  <si>
    <t>Морецкое</t>
  </si>
  <si>
    <t>18610460</t>
  </si>
  <si>
    <t>Рассветовское</t>
  </si>
  <si>
    <t>18610438</t>
  </si>
  <si>
    <t>Родинское</t>
  </si>
  <si>
    <t>18610440</t>
  </si>
  <si>
    <t>Таловское</t>
  </si>
  <si>
    <t>18610444</t>
  </si>
  <si>
    <t>Терновское</t>
  </si>
  <si>
    <t>18610448</t>
  </si>
  <si>
    <t>Терсинское</t>
  </si>
  <si>
    <t>18610452</t>
  </si>
  <si>
    <t>Тростянское</t>
  </si>
  <si>
    <t>18610456</t>
  </si>
  <si>
    <t>Жирновский муниципальный район</t>
  </si>
  <si>
    <t>18612000</t>
  </si>
  <si>
    <t>18612404</t>
  </si>
  <si>
    <t>Алешниковское</t>
  </si>
  <si>
    <t>18612408</t>
  </si>
  <si>
    <t>Бородачевское</t>
  </si>
  <si>
    <t>18612410</t>
  </si>
  <si>
    <t>Верхнедобринское</t>
  </si>
  <si>
    <t>18612412</t>
  </si>
  <si>
    <t>Жирновское</t>
  </si>
  <si>
    <t>18612101</t>
  </si>
  <si>
    <t>Кленовское</t>
  </si>
  <si>
    <t>18612416</t>
  </si>
  <si>
    <t>Красноярское</t>
  </si>
  <si>
    <t>18612157</t>
  </si>
  <si>
    <t>Линевское</t>
  </si>
  <si>
    <t>18612162</t>
  </si>
  <si>
    <t>Медведицкое г/п</t>
  </si>
  <si>
    <t>18612173</t>
  </si>
  <si>
    <t>Медведицкое с/п</t>
  </si>
  <si>
    <t>18612420</t>
  </si>
  <si>
    <t>Меловатское</t>
  </si>
  <si>
    <t>18612426</t>
  </si>
  <si>
    <t>Нижнедобринское</t>
  </si>
  <si>
    <t>18612428</t>
  </si>
  <si>
    <t>Новинское</t>
  </si>
  <si>
    <t>18612429</t>
  </si>
  <si>
    <t>Тарапатинское</t>
  </si>
  <si>
    <t>18612424</t>
  </si>
  <si>
    <t>Тетеревятское</t>
  </si>
  <si>
    <t>18612432</t>
  </si>
  <si>
    <t>Иловлинский муниципальный район</t>
  </si>
  <si>
    <t>18614000</t>
  </si>
  <si>
    <t>Авиловское</t>
  </si>
  <si>
    <t>18614404</t>
  </si>
  <si>
    <t>18614408</t>
  </si>
  <si>
    <t>Большеивановское</t>
  </si>
  <si>
    <t>18614412</t>
  </si>
  <si>
    <t>Иловлинское</t>
  </si>
  <si>
    <t>18614151</t>
  </si>
  <si>
    <t>Качалинское</t>
  </si>
  <si>
    <t>18614416</t>
  </si>
  <si>
    <t>Кондрашовское</t>
  </si>
  <si>
    <t>18614420</t>
  </si>
  <si>
    <t>Краснодонское</t>
  </si>
  <si>
    <t>18614424</t>
  </si>
  <si>
    <t>Логовское</t>
  </si>
  <si>
    <t>18614458</t>
  </si>
  <si>
    <t>Медведевское</t>
  </si>
  <si>
    <t>18614428</t>
  </si>
  <si>
    <t>Новогригорьевское</t>
  </si>
  <si>
    <t>18614432</t>
  </si>
  <si>
    <t>Озерское</t>
  </si>
  <si>
    <t>18614436</t>
  </si>
  <si>
    <t>Сиротинское</t>
  </si>
  <si>
    <t>18614444</t>
  </si>
  <si>
    <t>Трехостровское</t>
  </si>
  <si>
    <t>18614448</t>
  </si>
  <si>
    <t>Ширяевское</t>
  </si>
  <si>
    <t>18614456</t>
  </si>
  <si>
    <t>Калачевский муниципальный район</t>
  </si>
  <si>
    <t>18616000</t>
  </si>
  <si>
    <t>Береславское</t>
  </si>
  <si>
    <t>18616444</t>
  </si>
  <si>
    <t>Бузиновское</t>
  </si>
  <si>
    <t>18616404</t>
  </si>
  <si>
    <t>Голубинское</t>
  </si>
  <si>
    <t>18616412</t>
  </si>
  <si>
    <t>Зарянское</t>
  </si>
  <si>
    <t>18616414</t>
  </si>
  <si>
    <t>Ильевское</t>
  </si>
  <si>
    <t>18616416</t>
  </si>
  <si>
    <t>Калачевское</t>
  </si>
  <si>
    <t>18616101</t>
  </si>
  <si>
    <t>Крепинское</t>
  </si>
  <si>
    <t>18616420</t>
  </si>
  <si>
    <t>18616424</t>
  </si>
  <si>
    <t>Ляпичевское</t>
  </si>
  <si>
    <t>18616428</t>
  </si>
  <si>
    <t>Мариновское</t>
  </si>
  <si>
    <t>18616430</t>
  </si>
  <si>
    <t>18616446</t>
  </si>
  <si>
    <t>Пятиизбянское</t>
  </si>
  <si>
    <t>18616450</t>
  </si>
  <si>
    <t>Советское</t>
  </si>
  <si>
    <t>18616432</t>
  </si>
  <si>
    <t>Камышинский муниципальный район</t>
  </si>
  <si>
    <t>18618000</t>
  </si>
  <si>
    <t>Антиповское</t>
  </si>
  <si>
    <t>18618404</t>
  </si>
  <si>
    <t>Белогорское</t>
  </si>
  <si>
    <t>18618406</t>
  </si>
  <si>
    <t>18618408</t>
  </si>
  <si>
    <t>Воднобуерачное</t>
  </si>
  <si>
    <t>18618412</t>
  </si>
  <si>
    <t>Гуселское</t>
  </si>
  <si>
    <t>18618414</t>
  </si>
  <si>
    <t>Костаревское</t>
  </si>
  <si>
    <t>18618418</t>
  </si>
  <si>
    <t>Лебяженское</t>
  </si>
  <si>
    <t>18618420</t>
  </si>
  <si>
    <t>Мичуринское</t>
  </si>
  <si>
    <t>18618422</t>
  </si>
  <si>
    <t>18618424</t>
  </si>
  <si>
    <t>Петров Вал</t>
  </si>
  <si>
    <t>18618103</t>
  </si>
  <si>
    <t>Петрунинское</t>
  </si>
  <si>
    <t>18618428</t>
  </si>
  <si>
    <t>Саломатинское</t>
  </si>
  <si>
    <t>18618430</t>
  </si>
  <si>
    <t>Семеновское</t>
  </si>
  <si>
    <t>18618432</t>
  </si>
  <si>
    <t>Сестренское</t>
  </si>
  <si>
    <t>18618436</t>
  </si>
  <si>
    <t>18618444</t>
  </si>
  <si>
    <t>18618448</t>
  </si>
  <si>
    <t>Уметовское</t>
  </si>
  <si>
    <t>18618452</t>
  </si>
  <si>
    <t>Усть-Грязнухинское</t>
  </si>
  <si>
    <t>18618456</t>
  </si>
  <si>
    <t>Чухонастовское</t>
  </si>
  <si>
    <t>18618460</t>
  </si>
  <si>
    <t>Киквидзенский муниципальный район</t>
  </si>
  <si>
    <t>18620000</t>
  </si>
  <si>
    <t>18620404</t>
  </si>
  <si>
    <t>Гришинское</t>
  </si>
  <si>
    <t>18620408</t>
  </si>
  <si>
    <t>Дубровское</t>
  </si>
  <si>
    <t>18620436</t>
  </si>
  <si>
    <t>Ежовское</t>
  </si>
  <si>
    <t>18620416</t>
  </si>
  <si>
    <t>Завязенское</t>
  </si>
  <si>
    <t>18620412</t>
  </si>
  <si>
    <t>18620420</t>
  </si>
  <si>
    <t>Калиновское</t>
  </si>
  <si>
    <t>18620424</t>
  </si>
  <si>
    <t>Мачешанское</t>
  </si>
  <si>
    <t>18620428</t>
  </si>
  <si>
    <t>Озеркинское</t>
  </si>
  <si>
    <t>18620434</t>
  </si>
  <si>
    <t>Преображенское</t>
  </si>
  <si>
    <t>18620435</t>
  </si>
  <si>
    <t>Чернореченское</t>
  </si>
  <si>
    <t>18620440</t>
  </si>
  <si>
    <t>Клетский муниципальный район</t>
  </si>
  <si>
    <t>18622000</t>
  </si>
  <si>
    <t>Верхнебузиновское</t>
  </si>
  <si>
    <t>18622404</t>
  </si>
  <si>
    <t>Верхнереченское</t>
  </si>
  <si>
    <t>18622408</t>
  </si>
  <si>
    <t>Захаровское</t>
  </si>
  <si>
    <t>18622412</t>
  </si>
  <si>
    <t>Калмыковское</t>
  </si>
  <si>
    <t>18622416</t>
  </si>
  <si>
    <t>Клетское</t>
  </si>
  <si>
    <t>18622418</t>
  </si>
  <si>
    <t>Кременское</t>
  </si>
  <si>
    <t>18622420</t>
  </si>
  <si>
    <t>Манойлинское</t>
  </si>
  <si>
    <t>18622424</t>
  </si>
  <si>
    <t>Перекопское</t>
  </si>
  <si>
    <t>18622428</t>
  </si>
  <si>
    <t>Перелазовское</t>
  </si>
  <si>
    <t>18622432</t>
  </si>
  <si>
    <t>Распопинское</t>
  </si>
  <si>
    <t>18622436</t>
  </si>
  <si>
    <t>Котельниковский муниципальный район</t>
  </si>
  <si>
    <t>18624000</t>
  </si>
  <si>
    <t>Верхнекурмоярское</t>
  </si>
  <si>
    <t>18624404</t>
  </si>
  <si>
    <t>Выпасновское</t>
  </si>
  <si>
    <t>18624412</t>
  </si>
  <si>
    <t>Генераловское</t>
  </si>
  <si>
    <t>18624416</t>
  </si>
  <si>
    <t>18624420</t>
  </si>
  <si>
    <t>Котельниковское г/п</t>
  </si>
  <si>
    <t>18624101</t>
  </si>
  <si>
    <t>Котельниковское с/п</t>
  </si>
  <si>
    <t>18624424</t>
  </si>
  <si>
    <t>18624428</t>
  </si>
  <si>
    <t>Майоровское</t>
  </si>
  <si>
    <t>18624432</t>
  </si>
  <si>
    <t>Нагавское</t>
  </si>
  <si>
    <t>18624436</t>
  </si>
  <si>
    <t>Наголенское</t>
  </si>
  <si>
    <t>18624440</t>
  </si>
  <si>
    <t>Нижнеяблочное</t>
  </si>
  <si>
    <t>18624442</t>
  </si>
  <si>
    <t>Пимено-Чернянское</t>
  </si>
  <si>
    <t>18624444</t>
  </si>
  <si>
    <t>Попереченское</t>
  </si>
  <si>
    <t>18624445</t>
  </si>
  <si>
    <t>Пугачевское</t>
  </si>
  <si>
    <t>18624446</t>
  </si>
  <si>
    <t>Семиченское</t>
  </si>
  <si>
    <t>18624448</t>
  </si>
  <si>
    <t>Чилековское</t>
  </si>
  <si>
    <t>18624452</t>
  </si>
  <si>
    <t>Котовский муниципальный район</t>
  </si>
  <si>
    <t>18626000</t>
  </si>
  <si>
    <t>Бурлукское</t>
  </si>
  <si>
    <t>18626404</t>
  </si>
  <si>
    <t>Коростинское</t>
  </si>
  <si>
    <t>18626408</t>
  </si>
  <si>
    <t>Купцовское</t>
  </si>
  <si>
    <t>18626412</t>
  </si>
  <si>
    <t>Лапшинское</t>
  </si>
  <si>
    <t>18626416</t>
  </si>
  <si>
    <t>Мирошниковское</t>
  </si>
  <si>
    <t>18626420</t>
  </si>
  <si>
    <t>Моисеевское</t>
  </si>
  <si>
    <t>18626424</t>
  </si>
  <si>
    <t>Мокроольховское</t>
  </si>
  <si>
    <t>18626428</t>
  </si>
  <si>
    <t>Попковское</t>
  </si>
  <si>
    <t>18626440</t>
  </si>
  <si>
    <t>г. Котово</t>
  </si>
  <si>
    <t>18626101</t>
  </si>
  <si>
    <t>Кумылженский муниципальный район</t>
  </si>
  <si>
    <t>18646000</t>
  </si>
  <si>
    <t>18646404</t>
  </si>
  <si>
    <t>Букановское</t>
  </si>
  <si>
    <t>18646408</t>
  </si>
  <si>
    <t>Глазуновское</t>
  </si>
  <si>
    <t>18646412</t>
  </si>
  <si>
    <t>Краснянское</t>
  </si>
  <si>
    <t>18646420</t>
  </si>
  <si>
    <t>Кумылженское</t>
  </si>
  <si>
    <t>18646423</t>
  </si>
  <si>
    <t>Поповское</t>
  </si>
  <si>
    <t>18646440</t>
  </si>
  <si>
    <t>Слащевское</t>
  </si>
  <si>
    <t>18646454</t>
  </si>
  <si>
    <t>Суляевское</t>
  </si>
  <si>
    <t>18646456</t>
  </si>
  <si>
    <t>Шакинское</t>
  </si>
  <si>
    <t>18646468</t>
  </si>
  <si>
    <t>Ленинский муниципальный район</t>
  </si>
  <si>
    <t>18630000</t>
  </si>
  <si>
    <t>Бахтияровское</t>
  </si>
  <si>
    <t>18630402</t>
  </si>
  <si>
    <t>Заплавненское</t>
  </si>
  <si>
    <t>18630404</t>
  </si>
  <si>
    <t>Ильичевское</t>
  </si>
  <si>
    <t>18630432</t>
  </si>
  <si>
    <t>Каршевитское</t>
  </si>
  <si>
    <t>18630412</t>
  </si>
  <si>
    <t>Колобовское</t>
  </si>
  <si>
    <t>18630416</t>
  </si>
  <si>
    <t>Коммунаровское</t>
  </si>
  <si>
    <t>18630422</t>
  </si>
  <si>
    <t>Маляевское</t>
  </si>
  <si>
    <t>18630424</t>
  </si>
  <si>
    <t>Маякское</t>
  </si>
  <si>
    <t>18630426</t>
  </si>
  <si>
    <t>Покровское</t>
  </si>
  <si>
    <t>18630428</t>
  </si>
  <si>
    <t>Рассветинское</t>
  </si>
  <si>
    <t>18630420</t>
  </si>
  <si>
    <t>Степновское</t>
  </si>
  <si>
    <t>18630408</t>
  </si>
  <si>
    <t>Царевское</t>
  </si>
  <si>
    <t>18630436</t>
  </si>
  <si>
    <t>г. Ленинск</t>
  </si>
  <si>
    <t>18630101</t>
  </si>
  <si>
    <t>Нехаевский муниципальный район</t>
  </si>
  <si>
    <t>18634000</t>
  </si>
  <si>
    <t>18634404</t>
  </si>
  <si>
    <t>Динамовское</t>
  </si>
  <si>
    <t>18634408</t>
  </si>
  <si>
    <t>Захоперское</t>
  </si>
  <si>
    <t>18634412</t>
  </si>
  <si>
    <t>Краснопольское</t>
  </si>
  <si>
    <t>18634416</t>
  </si>
  <si>
    <t>Кругловское</t>
  </si>
  <si>
    <t>18634420</t>
  </si>
  <si>
    <t>Луковское</t>
  </si>
  <si>
    <t>18634424</t>
  </si>
  <si>
    <t>Нехаевское</t>
  </si>
  <si>
    <t>18634426</t>
  </si>
  <si>
    <t>Нижнедолгогвское</t>
  </si>
  <si>
    <t>18634428</t>
  </si>
  <si>
    <t>Родничковское</t>
  </si>
  <si>
    <t>18634432</t>
  </si>
  <si>
    <t>Солонское</t>
  </si>
  <si>
    <t>18634440</t>
  </si>
  <si>
    <t>Тишанское</t>
  </si>
  <si>
    <t>18634444</t>
  </si>
  <si>
    <t>Упорниковское</t>
  </si>
  <si>
    <t>18634448</t>
  </si>
  <si>
    <t>Успенское</t>
  </si>
  <si>
    <t>18634452</t>
  </si>
  <si>
    <t>Николаевский муниципальный район</t>
  </si>
  <si>
    <t>18636000</t>
  </si>
  <si>
    <t>Барановское</t>
  </si>
  <si>
    <t>18636404</t>
  </si>
  <si>
    <t>Бережновское</t>
  </si>
  <si>
    <t>18636408</t>
  </si>
  <si>
    <t>18636412</t>
  </si>
  <si>
    <t>Левчуновское</t>
  </si>
  <si>
    <t>18636416</t>
  </si>
  <si>
    <t>Ленинское</t>
  </si>
  <si>
    <t>18636420</t>
  </si>
  <si>
    <t>Новобытовское</t>
  </si>
  <si>
    <t>18636422</t>
  </si>
  <si>
    <t>Очкуровское</t>
  </si>
  <si>
    <t>18636423</t>
  </si>
  <si>
    <t>Политотдельское</t>
  </si>
  <si>
    <t>18636424</t>
  </si>
  <si>
    <t>Совхозское</t>
  </si>
  <si>
    <t>18636428</t>
  </si>
  <si>
    <t>Солодушинское</t>
  </si>
  <si>
    <t>18636432</t>
  </si>
  <si>
    <t>18636436</t>
  </si>
  <si>
    <t>г. Николаевск</t>
  </si>
  <si>
    <t>18636101</t>
  </si>
  <si>
    <t>Новоаннинский муниципальный район</t>
  </si>
  <si>
    <t>18638000</t>
  </si>
  <si>
    <t>Амовское</t>
  </si>
  <si>
    <t>18638404</t>
  </si>
  <si>
    <t>18638408</t>
  </si>
  <si>
    <t>Бочаровское</t>
  </si>
  <si>
    <t>18638412</t>
  </si>
  <si>
    <t>Галушкинское</t>
  </si>
  <si>
    <t>18638416</t>
  </si>
  <si>
    <t>Деминское</t>
  </si>
  <si>
    <t>18638420</t>
  </si>
  <si>
    <t>Краснокоротковское</t>
  </si>
  <si>
    <t>18638422</t>
  </si>
  <si>
    <t>Новокиевское</t>
  </si>
  <si>
    <t>18638424</t>
  </si>
  <si>
    <t>Панфиловское</t>
  </si>
  <si>
    <t>18638428</t>
  </si>
  <si>
    <t>Полевое</t>
  </si>
  <si>
    <t>18638432</t>
  </si>
  <si>
    <t>Староаннинское</t>
  </si>
  <si>
    <t>18638436</t>
  </si>
  <si>
    <t>18638440</t>
  </si>
  <si>
    <t>Филоновское</t>
  </si>
  <si>
    <t>18638444</t>
  </si>
  <si>
    <t>Черкесовское</t>
  </si>
  <si>
    <t>18638448</t>
  </si>
  <si>
    <t>г. Новоаннинский</t>
  </si>
  <si>
    <t>18638101</t>
  </si>
  <si>
    <t>Новониколаевский муниципальный район</t>
  </si>
  <si>
    <t>18640000</t>
  </si>
  <si>
    <t>Алексиковское</t>
  </si>
  <si>
    <t>18640404</t>
  </si>
  <si>
    <t>Верхнекардаильское</t>
  </si>
  <si>
    <t>18640408</t>
  </si>
  <si>
    <t>Двойновское</t>
  </si>
  <si>
    <t>18640412</t>
  </si>
  <si>
    <t>Дуплятское</t>
  </si>
  <si>
    <t>18640416</t>
  </si>
  <si>
    <t>Комсомольское</t>
  </si>
  <si>
    <t>18640420</t>
  </si>
  <si>
    <t>Красноармейское</t>
  </si>
  <si>
    <t>18640424</t>
  </si>
  <si>
    <t>Куликовское</t>
  </si>
  <si>
    <t>18640428</t>
  </si>
  <si>
    <t>Мирное</t>
  </si>
  <si>
    <t>18640432</t>
  </si>
  <si>
    <t>Новониколаевское</t>
  </si>
  <si>
    <t>18640151</t>
  </si>
  <si>
    <t>Серпо-Молотское</t>
  </si>
  <si>
    <t>18640436</t>
  </si>
  <si>
    <t>Хоперское</t>
  </si>
  <si>
    <t>18640440</t>
  </si>
  <si>
    <t>Октябрьский муниципальный район</t>
  </si>
  <si>
    <t>18642000</t>
  </si>
  <si>
    <t>Абганеровское</t>
  </si>
  <si>
    <t>18642404</t>
  </si>
  <si>
    <t>Аксайское</t>
  </si>
  <si>
    <t>18642408</t>
  </si>
  <si>
    <t>Антоновское</t>
  </si>
  <si>
    <t>18642412</t>
  </si>
  <si>
    <t>Васильевское</t>
  </si>
  <si>
    <t>18642416</t>
  </si>
  <si>
    <t>Громославское</t>
  </si>
  <si>
    <t>18642420</t>
  </si>
  <si>
    <t>Жутовское</t>
  </si>
  <si>
    <t>18642424</t>
  </si>
  <si>
    <t>Заливское</t>
  </si>
  <si>
    <t>18642428</t>
  </si>
  <si>
    <t>18642429</t>
  </si>
  <si>
    <t>Ильменское</t>
  </si>
  <si>
    <t>18642430</t>
  </si>
  <si>
    <t>Ковалевское</t>
  </si>
  <si>
    <t>18642432</t>
  </si>
  <si>
    <t>Новоаксайское</t>
  </si>
  <si>
    <t>18642436</t>
  </si>
  <si>
    <t>Перегрузненское</t>
  </si>
  <si>
    <t>18642440</t>
  </si>
  <si>
    <t>18642442</t>
  </si>
  <si>
    <t>Шебалиновское</t>
  </si>
  <si>
    <t>18642444</t>
  </si>
  <si>
    <t>Шелестовское</t>
  </si>
  <si>
    <t>18642448</t>
  </si>
  <si>
    <t>р.п. Октябрьский</t>
  </si>
  <si>
    <t>18642151</t>
  </si>
  <si>
    <t>Ольховский муниципальный район</t>
  </si>
  <si>
    <t>18643000</t>
  </si>
  <si>
    <t>Гуровское</t>
  </si>
  <si>
    <t>18643404</t>
  </si>
  <si>
    <t>Гусевское</t>
  </si>
  <si>
    <t>18643408</t>
  </si>
  <si>
    <t>Зензеватское</t>
  </si>
  <si>
    <t>18643412</t>
  </si>
  <si>
    <t>Каменнобродское</t>
  </si>
  <si>
    <t>18643416</t>
  </si>
  <si>
    <t>Киреевское</t>
  </si>
  <si>
    <t>18643420</t>
  </si>
  <si>
    <t>Липовское</t>
  </si>
  <si>
    <t>18643424</t>
  </si>
  <si>
    <t>Нежинское</t>
  </si>
  <si>
    <t>18643428</t>
  </si>
  <si>
    <t>Октябрьское</t>
  </si>
  <si>
    <t>18643432</t>
  </si>
  <si>
    <t>Ольховское</t>
  </si>
  <si>
    <t>18643434</t>
  </si>
  <si>
    <t>Романовское</t>
  </si>
  <si>
    <t>18643440</t>
  </si>
  <si>
    <t>Рыбинское</t>
  </si>
  <si>
    <t>18643442</t>
  </si>
  <si>
    <t>Солодчинское</t>
  </si>
  <si>
    <t>18643444</t>
  </si>
  <si>
    <t>Ягодновское</t>
  </si>
  <si>
    <t>18643448</t>
  </si>
  <si>
    <t>Палласовский муниципальный район</t>
  </si>
  <si>
    <t>18645000</t>
  </si>
  <si>
    <t>Венгеловское</t>
  </si>
  <si>
    <t>18645424</t>
  </si>
  <si>
    <t>Гончаровское</t>
  </si>
  <si>
    <t>18645404</t>
  </si>
  <si>
    <t>Заволжское</t>
  </si>
  <si>
    <t>18645408</t>
  </si>
  <si>
    <t>Кайсацкое</t>
  </si>
  <si>
    <t>18645412</t>
  </si>
  <si>
    <t>Калашниковское</t>
  </si>
  <si>
    <t>18645416</t>
  </si>
  <si>
    <t>18645420</t>
  </si>
  <si>
    <t>18645428</t>
  </si>
  <si>
    <t>Лиманное</t>
  </si>
  <si>
    <t>18645429</t>
  </si>
  <si>
    <t>Приозерное</t>
  </si>
  <si>
    <t>18645430</t>
  </si>
  <si>
    <t>Революционное</t>
  </si>
  <si>
    <t>18645432</t>
  </si>
  <si>
    <t>Ромашковское</t>
  </si>
  <si>
    <t>18645436</t>
  </si>
  <si>
    <t>Савинское</t>
  </si>
  <si>
    <t>18645440</t>
  </si>
  <si>
    <t>18645444</t>
  </si>
  <si>
    <t>Эльтонское</t>
  </si>
  <si>
    <t>18645485</t>
  </si>
  <si>
    <t>г. Палласовка</t>
  </si>
  <si>
    <t>18645101</t>
  </si>
  <si>
    <t>Руднянский муниципальный район</t>
  </si>
  <si>
    <t>18647000</t>
  </si>
  <si>
    <t>Большесудаченское</t>
  </si>
  <si>
    <t>18647404</t>
  </si>
  <si>
    <t>Громковское</t>
  </si>
  <si>
    <t>18647406</t>
  </si>
  <si>
    <t>18647408</t>
  </si>
  <si>
    <t>Козловское</t>
  </si>
  <si>
    <t>18647412</t>
  </si>
  <si>
    <t>Лемешкинское</t>
  </si>
  <si>
    <t>18647416</t>
  </si>
  <si>
    <t>Лопуховское</t>
  </si>
  <si>
    <t>18647420</t>
  </si>
  <si>
    <t>Матышевское</t>
  </si>
  <si>
    <t>18647424</t>
  </si>
  <si>
    <t>Осичковское</t>
  </si>
  <si>
    <t>18647436</t>
  </si>
  <si>
    <t>Руднянское</t>
  </si>
  <si>
    <t>18647151</t>
  </si>
  <si>
    <t>Сосновское</t>
  </si>
  <si>
    <t>18647440</t>
  </si>
  <si>
    <t>Светлоярский муниципальный район</t>
  </si>
  <si>
    <t>18649000</t>
  </si>
  <si>
    <t>Большечапурниковское</t>
  </si>
  <si>
    <t>18649404</t>
  </si>
  <si>
    <t>Дубовоовражное</t>
  </si>
  <si>
    <t>18649408</t>
  </si>
  <si>
    <t>Кировское</t>
  </si>
  <si>
    <t>18649412</t>
  </si>
  <si>
    <t>Наримановское</t>
  </si>
  <si>
    <t>18649416</t>
  </si>
  <si>
    <t>Приволжское</t>
  </si>
  <si>
    <t>18649420</t>
  </si>
  <si>
    <t>Привольненское</t>
  </si>
  <si>
    <t>18649424</t>
  </si>
  <si>
    <t>Райгородское</t>
  </si>
  <si>
    <t>18649428</t>
  </si>
  <si>
    <t>Светлоярское</t>
  </si>
  <si>
    <t>18649151</t>
  </si>
  <si>
    <t>Цацинское</t>
  </si>
  <si>
    <t>18649436</t>
  </si>
  <si>
    <t>Червленовское</t>
  </si>
  <si>
    <t>18649440</t>
  </si>
  <si>
    <t>Серафимовичский муниципальный район</t>
  </si>
  <si>
    <t>18650000</t>
  </si>
  <si>
    <t>Бобровское</t>
  </si>
  <si>
    <t>18650404</t>
  </si>
  <si>
    <t>Большовское</t>
  </si>
  <si>
    <t>18650408</t>
  </si>
  <si>
    <t>Буерак-Поповское</t>
  </si>
  <si>
    <t>18650412</t>
  </si>
  <si>
    <t>Горбатовское</t>
  </si>
  <si>
    <t>18650414</t>
  </si>
  <si>
    <t>Зимняцкое</t>
  </si>
  <si>
    <t>18650416</t>
  </si>
  <si>
    <t>Клетско-Почтовское</t>
  </si>
  <si>
    <t>18650420</t>
  </si>
  <si>
    <t>Крутовское</t>
  </si>
  <si>
    <t>18650428</t>
  </si>
  <si>
    <t>Отрожкинское</t>
  </si>
  <si>
    <t>18650432</t>
  </si>
  <si>
    <t>Песчановское</t>
  </si>
  <si>
    <t>18650436</t>
  </si>
  <si>
    <t>Пронинское</t>
  </si>
  <si>
    <t>18650444</t>
  </si>
  <si>
    <t>Среднецарицынское</t>
  </si>
  <si>
    <t>18650448</t>
  </si>
  <si>
    <t>Теркинское</t>
  </si>
  <si>
    <t>18650452</t>
  </si>
  <si>
    <t>Трясиновское</t>
  </si>
  <si>
    <t>18650456</t>
  </si>
  <si>
    <t>Усть-Хоперское</t>
  </si>
  <si>
    <t>18650460</t>
  </si>
  <si>
    <t>г. Серафимович</t>
  </si>
  <si>
    <t>18650101</t>
  </si>
  <si>
    <t>Среднеахтубинский муниципальный район</t>
  </si>
  <si>
    <t>18651000</t>
  </si>
  <si>
    <t>Ахтубинское</t>
  </si>
  <si>
    <t>18651404</t>
  </si>
  <si>
    <t>Верхнепогроменское</t>
  </si>
  <si>
    <t>18651408</t>
  </si>
  <si>
    <t>18651412</t>
  </si>
  <si>
    <t>18651416</t>
  </si>
  <si>
    <t>Красное</t>
  </si>
  <si>
    <t>18651424</t>
  </si>
  <si>
    <t>18651420</t>
  </si>
  <si>
    <t>Куйбышевское</t>
  </si>
  <si>
    <t>18651428</t>
  </si>
  <si>
    <t>Рахинское</t>
  </si>
  <si>
    <t>18651432</t>
  </si>
  <si>
    <t>Суходольское</t>
  </si>
  <si>
    <t>18651436</t>
  </si>
  <si>
    <t>Фрунзенское</t>
  </si>
  <si>
    <t>18651439</t>
  </si>
  <si>
    <t>г. Краснослободск</t>
  </si>
  <si>
    <t>18651107</t>
  </si>
  <si>
    <t>р.п. Средняя Ахтуба</t>
  </si>
  <si>
    <t>18651151</t>
  </si>
  <si>
    <t>Старополтавский муниципальный район</t>
  </si>
  <si>
    <t>18652000</t>
  </si>
  <si>
    <t>Беляевское</t>
  </si>
  <si>
    <t>18652404</t>
  </si>
  <si>
    <t>Валуевское</t>
  </si>
  <si>
    <t>18652408</t>
  </si>
  <si>
    <t>Верхневодянское</t>
  </si>
  <si>
    <t>18652412</t>
  </si>
  <si>
    <t>Гмелинское</t>
  </si>
  <si>
    <t>18652416</t>
  </si>
  <si>
    <t>Иловатское</t>
  </si>
  <si>
    <t>18652420</t>
  </si>
  <si>
    <t>Кановское</t>
  </si>
  <si>
    <t>18652424</t>
  </si>
  <si>
    <t>Колышкинское</t>
  </si>
  <si>
    <t>18652426</t>
  </si>
  <si>
    <t>18652428</t>
  </si>
  <si>
    <t>Курнаевское</t>
  </si>
  <si>
    <t>18652432</t>
  </si>
  <si>
    <t>Лятошинское</t>
  </si>
  <si>
    <t>18652436</t>
  </si>
  <si>
    <t>Новоквасниковское</t>
  </si>
  <si>
    <t>18652440</t>
  </si>
  <si>
    <t>Новополтавское</t>
  </si>
  <si>
    <t>18652444</t>
  </si>
  <si>
    <t>Новотихоновское</t>
  </si>
  <si>
    <t>18652445</t>
  </si>
  <si>
    <t>Салтовское</t>
  </si>
  <si>
    <t>18652448</t>
  </si>
  <si>
    <t>Старополтавское</t>
  </si>
  <si>
    <t>18652453</t>
  </si>
  <si>
    <t>Торгунское</t>
  </si>
  <si>
    <t>18652460</t>
  </si>
  <si>
    <t>Харьковское</t>
  </si>
  <si>
    <t>18652464</t>
  </si>
  <si>
    <t>Черебаевское</t>
  </si>
  <si>
    <t>18652468</t>
  </si>
  <si>
    <t>Суровикинский муниципальный район</t>
  </si>
  <si>
    <t>18653000</t>
  </si>
  <si>
    <t>Ближнеосиновское</t>
  </si>
  <si>
    <t>18653404</t>
  </si>
  <si>
    <t>Верхнесолоновское</t>
  </si>
  <si>
    <t>18653408</t>
  </si>
  <si>
    <t>Добринское</t>
  </si>
  <si>
    <t>18653412</t>
  </si>
  <si>
    <t>18653420</t>
  </si>
  <si>
    <t>Лобакинское</t>
  </si>
  <si>
    <t>18653428</t>
  </si>
  <si>
    <t>Лысовское</t>
  </si>
  <si>
    <t>18653416</t>
  </si>
  <si>
    <t>Нижнеосиновское</t>
  </si>
  <si>
    <t>18653444</t>
  </si>
  <si>
    <t>Нижнечирское</t>
  </si>
  <si>
    <t>18653426</t>
  </si>
  <si>
    <t>Новомаксимовское</t>
  </si>
  <si>
    <t>18653436</t>
  </si>
  <si>
    <t>Сысоевское</t>
  </si>
  <si>
    <t>18653424</t>
  </si>
  <si>
    <t>г. Суровикино</t>
  </si>
  <si>
    <t>18653101</t>
  </si>
  <si>
    <t>Урюпинский муниципальный район</t>
  </si>
  <si>
    <t>18654000</t>
  </si>
  <si>
    <t>Акчернское</t>
  </si>
  <si>
    <t>18654404</t>
  </si>
  <si>
    <t>Беспаловское</t>
  </si>
  <si>
    <t>18654408</t>
  </si>
  <si>
    <t>Бесплемяновское</t>
  </si>
  <si>
    <t>18654412</t>
  </si>
  <si>
    <t>Большинское</t>
  </si>
  <si>
    <t>18654416</t>
  </si>
  <si>
    <t>Бубновское</t>
  </si>
  <si>
    <t>18654420</t>
  </si>
  <si>
    <t>Верхнебезымяновское</t>
  </si>
  <si>
    <t>18654424</t>
  </si>
  <si>
    <t>Верхнесоинское</t>
  </si>
  <si>
    <t>18654428</t>
  </si>
  <si>
    <t>Вихлянцевское</t>
  </si>
  <si>
    <t>18654432</t>
  </si>
  <si>
    <t>Вишняковское</t>
  </si>
  <si>
    <t>18654436</t>
  </si>
  <si>
    <t>18654440</t>
  </si>
  <si>
    <t>18654444</t>
  </si>
  <si>
    <t>Дьяконовское</t>
  </si>
  <si>
    <t>18654446</t>
  </si>
  <si>
    <t>Забурдяевское</t>
  </si>
  <si>
    <t>18654448</t>
  </si>
  <si>
    <t>Искринское</t>
  </si>
  <si>
    <t>18654452</t>
  </si>
  <si>
    <t>Котовское</t>
  </si>
  <si>
    <t>18654456</t>
  </si>
  <si>
    <t>18654460</t>
  </si>
  <si>
    <t>Креповское</t>
  </si>
  <si>
    <t>18654462</t>
  </si>
  <si>
    <t>Лощиновское</t>
  </si>
  <si>
    <t>18654464</t>
  </si>
  <si>
    <t>Михайловское</t>
  </si>
  <si>
    <t>18654468</t>
  </si>
  <si>
    <t>Окладненское</t>
  </si>
  <si>
    <t>18654472</t>
  </si>
  <si>
    <t>Ольшанское</t>
  </si>
  <si>
    <t>18654476</t>
  </si>
  <si>
    <t>Петровское</t>
  </si>
  <si>
    <t>18654480</t>
  </si>
  <si>
    <t>Россошинское</t>
  </si>
  <si>
    <t>18654484</t>
  </si>
  <si>
    <t>Салтынское</t>
  </si>
  <si>
    <t>18654488</t>
  </si>
  <si>
    <t>Хоперопионерское</t>
  </si>
  <si>
    <t>18654492</t>
  </si>
  <si>
    <t>Фроловский муниципальный район</t>
  </si>
  <si>
    <t>18656000</t>
  </si>
  <si>
    <t>Арчединское</t>
  </si>
  <si>
    <t>18656404</t>
  </si>
  <si>
    <t>Большелычакское</t>
  </si>
  <si>
    <t>18656408</t>
  </si>
  <si>
    <t>Ветютневское</t>
  </si>
  <si>
    <t>18656420</t>
  </si>
  <si>
    <t>Дудаченское</t>
  </si>
  <si>
    <t>18656424</t>
  </si>
  <si>
    <t>Краснолиповское</t>
  </si>
  <si>
    <t>18656428</t>
  </si>
  <si>
    <t>Лычакское</t>
  </si>
  <si>
    <t>18656430</t>
  </si>
  <si>
    <t>Малодельское</t>
  </si>
  <si>
    <t>18656432</t>
  </si>
  <si>
    <t>Писаревское</t>
  </si>
  <si>
    <t>18656436</t>
  </si>
  <si>
    <t>Пригородное</t>
  </si>
  <si>
    <t>18656440</t>
  </si>
  <si>
    <t>18656444</t>
  </si>
  <si>
    <t>Шуруповское</t>
  </si>
  <si>
    <t>18656448</t>
  </si>
  <si>
    <t>Чернышковский муниципальный район</t>
  </si>
  <si>
    <t>18658000</t>
  </si>
  <si>
    <t>Алешкинское</t>
  </si>
  <si>
    <t>18658404</t>
  </si>
  <si>
    <t>Басакинское</t>
  </si>
  <si>
    <t>18658408</t>
  </si>
  <si>
    <t>Большетерновское</t>
  </si>
  <si>
    <t>18658412</t>
  </si>
  <si>
    <t>Верхнегнутовское</t>
  </si>
  <si>
    <t>18658416</t>
  </si>
  <si>
    <t>Елкинское</t>
  </si>
  <si>
    <t>18658418</t>
  </si>
  <si>
    <t>18658420</t>
  </si>
  <si>
    <t>18658428</t>
  </si>
  <si>
    <t>Нижнегнутовское</t>
  </si>
  <si>
    <t>18658432</t>
  </si>
  <si>
    <t>Пристеновское</t>
  </si>
  <si>
    <t>18658434</t>
  </si>
  <si>
    <t>Сизовское</t>
  </si>
  <si>
    <t>18658436</t>
  </si>
  <si>
    <t>Тормосиновское</t>
  </si>
  <si>
    <t>18658440</t>
  </si>
  <si>
    <t>Чернышковское</t>
  </si>
  <si>
    <t>18658151</t>
  </si>
  <si>
    <t>городской округ город Волжский</t>
  </si>
  <si>
    <t>18710000</t>
  </si>
  <si>
    <t>городской округ город Камышин</t>
  </si>
  <si>
    <t>18715000</t>
  </si>
  <si>
    <t>городской округ город Михайловка</t>
  </si>
  <si>
    <t>18720000</t>
  </si>
  <si>
    <t>городской округ город Урюпинск</t>
  </si>
  <si>
    <t>18725000</t>
  </si>
  <si>
    <t>городской округ город Фролово</t>
  </si>
  <si>
    <t>18728000</t>
  </si>
  <si>
    <t>городской округ город-герой Волгоград</t>
  </si>
  <si>
    <t>18701000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</si>
  <si>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</si>
  <si>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</si>
  <si>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</si>
  <si>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</si>
  <si>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</si>
  <si>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</si>
  <si>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</si>
  <si>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</si>
  <si>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</si>
  <si>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</si>
  <si>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</si>
  <si>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</si>
  <si>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</si>
  <si>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</si>
  <si>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</si>
  <si>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</si>
  <si>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</si>
  <si>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REGION_ID</t>
  </si>
  <si>
    <t>REGION_NAME</t>
  </si>
  <si>
    <t>RST_ORG_ID</t>
  </si>
  <si>
    <t>ORG_NAME</t>
  </si>
  <si>
    <t>INN_NAME</t>
  </si>
  <si>
    <t>KPP_NAME</t>
  </si>
  <si>
    <t>ORG_START_DATE</t>
  </si>
  <si>
    <t>ORG_END_DATE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</si>
  <si>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</si>
  <si>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</si>
  <si>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</si>
  <si>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</si>
  <si>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</si>
  <si>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</si>
  <si>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</si>
  <si>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</si>
  <si>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343501001</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</si>
  <si>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</si>
  <si>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</si>
  <si>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</si>
  <si>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</si>
  <si>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</si>
  <si>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</si>
  <si>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</si>
  <si>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</si>
  <si>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</si>
  <si>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</si>
  <si>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</si>
  <si>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</si>
  <si>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</si>
  <si>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</si>
  <si>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</si>
  <si>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</si>
  <si>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</si>
  <si>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</si>
  <si>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</si>
  <si>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345250001</t>
  </si>
  <si>
    <t>05-10-1992 00:00:00</t>
  </si>
  <si>
    <t>26634941</t>
  </si>
  <si>
    <t>АО "Михайловская ТЭЦ"</t>
  </si>
  <si>
    <t>3437014137</t>
  </si>
  <si>
    <t>343701001</t>
  </si>
  <si>
    <t>01-12-2010 00:00:00</t>
  </si>
  <si>
    <t>26823716</t>
  </si>
  <si>
    <t>АО "РИТЭК" ТПП "Волгограднефтегаз" ГПС " Лукойл" (розничная генерация, блокстанция)</t>
  </si>
  <si>
    <t>7736036626</t>
  </si>
  <si>
    <t>631501001</t>
  </si>
  <si>
    <t>17-08-1995 00:00:00</t>
  </si>
  <si>
    <t>28858873</t>
  </si>
  <si>
    <t>АО "ФНПЦ "Титан-Баррикады"</t>
  </si>
  <si>
    <t>3442110950</t>
  </si>
  <si>
    <t>01-10-2010 00:00:00</t>
  </si>
  <si>
    <t>28871730</t>
  </si>
  <si>
    <t>АО ВМК "Красный Октябрь"</t>
  </si>
  <si>
    <t>3442123614</t>
  </si>
  <si>
    <t>26409381</t>
  </si>
  <si>
    <t>3443009576</t>
  </si>
  <si>
    <t>344443001</t>
  </si>
  <si>
    <t>24-04-2002 00:00:00</t>
  </si>
  <si>
    <t>26407857</t>
  </si>
  <si>
    <t>ВОАО "Химпром"</t>
  </si>
  <si>
    <t>3447006030</t>
  </si>
  <si>
    <t>04-12-2002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</si>
  <si>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</si>
  <si>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</si>
  <si>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</si>
  <si>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</si>
  <si>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</si>
  <si>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</si>
  <si>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</si>
  <si>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</si>
  <si>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</si>
  <si>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</si>
  <si>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</si>
  <si>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</si>
  <si>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</si>
  <si>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</si>
  <si>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340601001</t>
  </si>
  <si>
    <t>342601001</t>
  </si>
  <si>
    <t>26409413</t>
  </si>
  <si>
    <t>ГУЗ "Волгоградский областной клинический кардиологический центр"</t>
  </si>
  <si>
    <t>3443901338</t>
  </si>
  <si>
    <t>344601001</t>
  </si>
  <si>
    <t>26409561</t>
  </si>
  <si>
    <t>ГУП "Волгоградское областное сельскохозяйственное предприятие "Заря"</t>
  </si>
  <si>
    <t>3448025003</t>
  </si>
  <si>
    <t>344801001</t>
  </si>
  <si>
    <t>18-01-2001 00:00:00</t>
  </si>
  <si>
    <t>340401001</t>
  </si>
  <si>
    <t>29-12-2012 00:00:00</t>
  </si>
  <si>
    <t>26322205</t>
  </si>
  <si>
    <t>ЗАО "Производственное объединение Завод силикатного кирпича"</t>
  </si>
  <si>
    <t>3443046698</t>
  </si>
  <si>
    <t>344301001</t>
  </si>
  <si>
    <t>05-09-2002 00:00:00</t>
  </si>
  <si>
    <t>26409357</t>
  </si>
  <si>
    <t>ИП Казак С.В.</t>
  </si>
  <si>
    <t>344402975992</t>
  </si>
  <si>
    <t>отсутствует</t>
  </si>
  <si>
    <t>31190995</t>
  </si>
  <si>
    <t>ЛПЧУП "Санаторий Качалинский"</t>
  </si>
  <si>
    <t>3408001775</t>
  </si>
  <si>
    <t>345501001</t>
  </si>
  <si>
    <t>06-08-2014 00:00:00</t>
  </si>
  <si>
    <t>27677602</t>
  </si>
  <si>
    <t>МБУ "Басакинское"</t>
  </si>
  <si>
    <t>3433008277</t>
  </si>
  <si>
    <t>343301001</t>
  </si>
  <si>
    <t>19-08-2011 00:00:00</t>
  </si>
  <si>
    <t>30434183</t>
  </si>
  <si>
    <t>МБУ Чернышковского муниципального района "Коммунальное хозяйство"</t>
  </si>
  <si>
    <t>3458001724</t>
  </si>
  <si>
    <t>345801001</t>
  </si>
  <si>
    <t>30-12-2015 00:00:00</t>
  </si>
  <si>
    <t>341101001</t>
  </si>
  <si>
    <t>26322222</t>
  </si>
  <si>
    <t>МКП "Волжские межрайонные электросети"</t>
  </si>
  <si>
    <t>3435901574</t>
  </si>
  <si>
    <t>09-07-2001 00:00:00</t>
  </si>
  <si>
    <t>30379060</t>
  </si>
  <si>
    <t>3454002815</t>
  </si>
  <si>
    <t>345401001</t>
  </si>
  <si>
    <t>25-09-2015 00:00:00</t>
  </si>
  <si>
    <t>26409269</t>
  </si>
  <si>
    <t>МКП "Тепловые сети"</t>
  </si>
  <si>
    <t>3435000900</t>
  </si>
  <si>
    <t>30801365</t>
  </si>
  <si>
    <t>МКУ "Хозяйственное управление Администрации Ольшанского сельского поселения Урюпинского муниципального района"</t>
  </si>
  <si>
    <t>3457003091</t>
  </si>
  <si>
    <t>345701001</t>
  </si>
  <si>
    <t>09-12-2015 00:00:00</t>
  </si>
  <si>
    <t>26379722</t>
  </si>
  <si>
    <t>ММУП КХ "Клетское"</t>
  </si>
  <si>
    <t>3412301098</t>
  </si>
  <si>
    <t>341201001</t>
  </si>
  <si>
    <t>19-09-2008 00:00:00</t>
  </si>
  <si>
    <t>26371888</t>
  </si>
  <si>
    <t>МП "Ерзовское"</t>
  </si>
  <si>
    <t>3403022612</t>
  </si>
  <si>
    <t>340301001</t>
  </si>
  <si>
    <t>30-03-2007 00:00:00</t>
  </si>
  <si>
    <t>26561068</t>
  </si>
  <si>
    <t>МП "Жилищно-коммунальные услуги"</t>
  </si>
  <si>
    <t>3403027145</t>
  </si>
  <si>
    <t>23-03-2010 00:00:00</t>
  </si>
  <si>
    <t>26584157</t>
  </si>
  <si>
    <t>МП "Коммунальная Компания"</t>
  </si>
  <si>
    <t>3403027410</t>
  </si>
  <si>
    <t>18-06-2010 00:00:00</t>
  </si>
  <si>
    <t>30807512</t>
  </si>
  <si>
    <t>МП "Коммунальщик Фроловского района"</t>
  </si>
  <si>
    <t>3456002659</t>
  </si>
  <si>
    <t>345601001</t>
  </si>
  <si>
    <t>08-10-2015 00:00:00</t>
  </si>
  <si>
    <t>26371886</t>
  </si>
  <si>
    <t>МП "Котлубанское"</t>
  </si>
  <si>
    <t>3403022556</t>
  </si>
  <si>
    <t>21-03-2007 00:00:00</t>
  </si>
  <si>
    <t>26409393</t>
  </si>
  <si>
    <t>МП "Тепловые сети и котельные г. Дубовки"</t>
  </si>
  <si>
    <t>3405010764</t>
  </si>
  <si>
    <t>340501001</t>
  </si>
  <si>
    <t>31-05-2004 00:00:00</t>
  </si>
  <si>
    <t>340701001</t>
  </si>
  <si>
    <t>26371903</t>
  </si>
  <si>
    <t>МУП  "Еланское КХ"</t>
  </si>
  <si>
    <t>3406000230</t>
  </si>
  <si>
    <t>19-11-2002 00:00:00</t>
  </si>
  <si>
    <t>26602515</t>
  </si>
  <si>
    <t>МУП  ЖКХ "Заплавное"</t>
  </si>
  <si>
    <t>3415004495</t>
  </si>
  <si>
    <t>341501001</t>
  </si>
  <si>
    <t>31-08-2010 00:00:00</t>
  </si>
  <si>
    <t>26856820</t>
  </si>
  <si>
    <t>МУП " Газстройсервис" Урюпинского муниципального района Волгоградской области</t>
  </si>
  <si>
    <t>3431008137</t>
  </si>
  <si>
    <t>343101001</t>
  </si>
  <si>
    <t>01-07-2010 00:00:00</t>
  </si>
  <si>
    <t>26991510</t>
  </si>
  <si>
    <t>МУП " Метроэлектротранс" г. Волгограда</t>
  </si>
  <si>
    <t>3443013396</t>
  </si>
  <si>
    <t>344401001</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</si>
  <si>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</si>
  <si>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</si>
  <si>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</si>
  <si>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</si>
  <si>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</si>
  <si>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</si>
  <si>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</si>
  <si>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</si>
  <si>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</si>
  <si>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26371901</t>
  </si>
  <si>
    <t>МУП "Благоустройство"</t>
  </si>
  <si>
    <t>3404004920</t>
  </si>
  <si>
    <t>06-04-2006 00:00:00</t>
  </si>
  <si>
    <t>26602429</t>
  </si>
  <si>
    <t>МУП "Вера"</t>
  </si>
  <si>
    <t>3415001430</t>
  </si>
  <si>
    <t>02-06-2010 00:00:00</t>
  </si>
  <si>
    <t>26514811</t>
  </si>
  <si>
    <t>МУП "Волгоградское коммунальное хозяйство"</t>
  </si>
  <si>
    <t>3448004130</t>
  </si>
  <si>
    <t>16-11-1992 00:00:00</t>
  </si>
  <si>
    <t>26409265</t>
  </si>
  <si>
    <t>МУП "Городское хозяйство"</t>
  </si>
  <si>
    <t>3430032948</t>
  </si>
  <si>
    <t>343001001</t>
  </si>
  <si>
    <t>27-11-2003 00:00:00</t>
  </si>
  <si>
    <t>30942612</t>
  </si>
  <si>
    <t>МУП "ЖКХ Городищенского района"</t>
  </si>
  <si>
    <t>3455051734</t>
  </si>
  <si>
    <t>25-01-2016 00:00:00</t>
  </si>
  <si>
    <t>26409533</t>
  </si>
  <si>
    <t>МУП "Жилищно-коммунальное хозяйство"</t>
  </si>
  <si>
    <t>3411000228</t>
  </si>
  <si>
    <t>04-11-1993 00:00:00</t>
  </si>
  <si>
    <t>27168268</t>
  </si>
  <si>
    <t>МУП "Жилкомхоз Суровикинский"</t>
  </si>
  <si>
    <t>3430032930</t>
  </si>
  <si>
    <t>27-11-2009 00:00:00</t>
  </si>
  <si>
    <t>26407720</t>
  </si>
  <si>
    <t>МУП "Жирновское городское хозяйство"</t>
  </si>
  <si>
    <t>3407011308</t>
  </si>
  <si>
    <t>07-09-2007 00:00:00</t>
  </si>
  <si>
    <t>26607834</t>
  </si>
  <si>
    <t>МУП "Зимняцкое ЖКХ"</t>
  </si>
  <si>
    <t>3427008127</t>
  </si>
  <si>
    <t>342701001</t>
  </si>
  <si>
    <t>18-08-2010 00:00:00</t>
  </si>
  <si>
    <t>31222068</t>
  </si>
  <si>
    <t>МУП "Иловлинское"</t>
  </si>
  <si>
    <t>3455053964</t>
  </si>
  <si>
    <t>17-07-2018 00:00:00</t>
  </si>
  <si>
    <t>26596542</t>
  </si>
  <si>
    <t>МУП "Иловля ЖКХ" Иловлинского городского поселения Волгоградской области</t>
  </si>
  <si>
    <t>3408010579</t>
  </si>
  <si>
    <t>340801001</t>
  </si>
  <si>
    <t>26410502</t>
  </si>
  <si>
    <t>МУП "Ильевское КХ"</t>
  </si>
  <si>
    <t>3409011600</t>
  </si>
  <si>
    <t>03-08-2006 00:00:00</t>
  </si>
  <si>
    <t>26371971</t>
  </si>
  <si>
    <t>МУП "КОМХОЗ" Руднянского района</t>
  </si>
  <si>
    <t>3425004617</t>
  </si>
  <si>
    <t>342501001</t>
  </si>
  <si>
    <t>23-07-2004 00:00:00</t>
  </si>
  <si>
    <t>26407715</t>
  </si>
  <si>
    <t>МУП "КХ "Варваровское"</t>
  </si>
  <si>
    <t>3409011656</t>
  </si>
  <si>
    <t>09-08-2006 00:00:00</t>
  </si>
  <si>
    <t>26409333</t>
  </si>
  <si>
    <t>МУП "Калачтеплосервис"</t>
  </si>
  <si>
    <t>3409011575</t>
  </si>
  <si>
    <t>31-07-2006 00:00:00</t>
  </si>
  <si>
    <t>26409405</t>
  </si>
  <si>
    <t>МУП "Калачтеплосети"</t>
  </si>
  <si>
    <t>3409011590</t>
  </si>
  <si>
    <t>01-08-2006 00:00:00</t>
  </si>
  <si>
    <t>26596679</t>
  </si>
  <si>
    <t>МУП "Качалинское"</t>
  </si>
  <si>
    <t>3408010561</t>
  </si>
  <si>
    <t>16-03-2010 00:00:00</t>
  </si>
  <si>
    <t>26584517</t>
  </si>
  <si>
    <t>МУП "Кузьмичевское"</t>
  </si>
  <si>
    <t>3403025941</t>
  </si>
  <si>
    <t>01-09-2009 00:00:00</t>
  </si>
  <si>
    <t>26371979</t>
  </si>
  <si>
    <t>МУП "Лебяженское ЖКХ"</t>
  </si>
  <si>
    <t>3428985654</t>
  </si>
  <si>
    <t>342801001</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</si>
  <si>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</si>
  <si>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</si>
  <si>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</si>
  <si>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</si>
  <si>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</si>
  <si>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</si>
  <si>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</si>
  <si>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</si>
  <si>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</si>
  <si>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</si>
  <si>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</si>
  <si>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</si>
  <si>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26371933</t>
  </si>
  <si>
    <t>МУП "Нехаевское МПОКХ"</t>
  </si>
  <si>
    <t>3417004469</t>
  </si>
  <si>
    <t>341701001</t>
  </si>
  <si>
    <t>13-12-2001 00:00:00</t>
  </si>
  <si>
    <t>30947553</t>
  </si>
  <si>
    <t>МУП "Николаевское городское коммунальное хозяйство"</t>
  </si>
  <si>
    <t>3454004308</t>
  </si>
  <si>
    <t>30-08-2017 00:00:00</t>
  </si>
  <si>
    <t>26371961</t>
  </si>
  <si>
    <t>МУП "Октябрьское КХ"</t>
  </si>
  <si>
    <t>3421003316</t>
  </si>
  <si>
    <t>342101001</t>
  </si>
  <si>
    <t>06-07-2007 00:00:00</t>
  </si>
  <si>
    <t>28815492</t>
  </si>
  <si>
    <t>МУП "Среднеахтубинские Тепловые сети"</t>
  </si>
  <si>
    <t>3454001508</t>
  </si>
  <si>
    <t>23-07-2014 00:00:00</t>
  </si>
  <si>
    <t>26371977</t>
  </si>
  <si>
    <t>МУП "Суходольское ЖКХ" Среднеахтубинского района</t>
  </si>
  <si>
    <t>3428983840</t>
  </si>
  <si>
    <t>10-06-2004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</si>
  <si>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</si>
  <si>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</si>
  <si>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</si>
  <si>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</si>
  <si>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</si>
  <si>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</si>
  <si>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</si>
  <si>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</si>
  <si>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</si>
  <si>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</si>
  <si>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</si>
  <si>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343801001</t>
  </si>
  <si>
    <t>26514674</t>
  </si>
  <si>
    <t>МУП "Теплоснабжение г. Фролово"</t>
  </si>
  <si>
    <t>3439009397</t>
  </si>
  <si>
    <t>343901001</t>
  </si>
  <si>
    <t>29-09-2009 00:00:00</t>
  </si>
  <si>
    <t>26608760</t>
  </si>
  <si>
    <t>МУП ЖКХ "Кировское КХ"</t>
  </si>
  <si>
    <t>3426013290</t>
  </si>
  <si>
    <t>26409389</t>
  </si>
  <si>
    <t>МУП ЖКХ "Попковское"  Попковского сельского поселения</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</si>
  <si>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</si>
  <si>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</si>
  <si>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</si>
  <si>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</si>
  <si>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</si>
  <si>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</si>
  <si>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</si>
  <si>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</si>
  <si>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</si>
  <si>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</si>
  <si>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</si>
  <si>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</si>
  <si>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</si>
  <si>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</si>
  <si>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</si>
  <si>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</si>
  <si>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26382266</t>
  </si>
  <si>
    <t>МУП коммунального обслуживания</t>
  </si>
  <si>
    <t>3424008030</t>
  </si>
  <si>
    <t>342401001</t>
  </si>
  <si>
    <t>06-12-1999 00:00:00</t>
  </si>
  <si>
    <t>28262410</t>
  </si>
  <si>
    <t>ОАО "КамышинТеплоЭнерго"</t>
  </si>
  <si>
    <t>3436018361</t>
  </si>
  <si>
    <t>27969898</t>
  </si>
  <si>
    <t>7708587205</t>
  </si>
  <si>
    <t>770801001</t>
  </si>
  <si>
    <t>26559718</t>
  </si>
  <si>
    <t>ОАО "Старополтавское многоотраслевое производственное объединение коммунального хозяйства"</t>
  </si>
  <si>
    <t>3429032076</t>
  </si>
  <si>
    <t>342901001</t>
  </si>
  <si>
    <t>06-02-2009 00:00:00</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</si>
  <si>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</si>
  <si>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</si>
  <si>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</si>
  <si>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</si>
  <si>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</si>
  <si>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</si>
  <si>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</si>
  <si>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</si>
  <si>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</si>
  <si>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</si>
  <si>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</si>
  <si>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</si>
  <si>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</si>
  <si>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</si>
  <si>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</si>
  <si>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</si>
  <si>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</si>
  <si>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</si>
  <si>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</si>
  <si>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</si>
  <si>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</si>
  <si>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</si>
  <si>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</si>
  <si>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</si>
  <si>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</si>
  <si>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</si>
  <si>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</si>
  <si>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</si>
  <si>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</si>
  <si>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</si>
  <si>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</si>
  <si>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</si>
  <si>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</si>
  <si>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</si>
  <si>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26634967</t>
  </si>
  <si>
    <t>ООО "Водстройсервис"</t>
  </si>
  <si>
    <t>3444181241</t>
  </si>
  <si>
    <t>341901001</t>
  </si>
  <si>
    <t>21-10-2010 00:00:00</t>
  </si>
  <si>
    <t>28465934</t>
  </si>
  <si>
    <t>ООО "Волганефтемаш - Котельная"</t>
  </si>
  <si>
    <t>3459004929</t>
  </si>
  <si>
    <t>345901001</t>
  </si>
  <si>
    <t>30345941</t>
  </si>
  <si>
    <t>ООО "Волгоградская ГРЭС"</t>
  </si>
  <si>
    <t>3461056522</t>
  </si>
  <si>
    <t>30-04-2015 00:00:00</t>
  </si>
  <si>
    <t>28965861</t>
  </si>
  <si>
    <t>ООО "Волгоградская генерирующая компания"</t>
  </si>
  <si>
    <t>3461000463</t>
  </si>
  <si>
    <t>29-12-2014 00:00:00</t>
  </si>
  <si>
    <t>28868194</t>
  </si>
  <si>
    <t>ООО "ВолжскТеплоЭнерго"</t>
  </si>
  <si>
    <t>3444198809</t>
  </si>
  <si>
    <t>19-12-2012 00:00:00</t>
  </si>
  <si>
    <t>30808568</t>
  </si>
  <si>
    <t>ООО "Волжские тепловые сети"</t>
  </si>
  <si>
    <t>3435126290</t>
  </si>
  <si>
    <t>01-07-2016 00:00:00</t>
  </si>
  <si>
    <t>26409557</t>
  </si>
  <si>
    <t>ООО "Газпром теплоэнерго Волгоград"</t>
  </si>
  <si>
    <t>3445052104</t>
  </si>
  <si>
    <t>16-05-2001 00:00:00</t>
  </si>
  <si>
    <t>27474689</t>
  </si>
  <si>
    <t>ООО "ДЕСТ"</t>
  </si>
  <si>
    <t>3442089427</t>
  </si>
  <si>
    <t>07-08-2007 00:00:00</t>
  </si>
  <si>
    <t>28942225</t>
  </si>
  <si>
    <t>ООО "ЕвроХим-ВолгаСервис"</t>
  </si>
  <si>
    <t>3413010503</t>
  </si>
  <si>
    <t>22-10-2010 00:00:00</t>
  </si>
  <si>
    <t>26606736</t>
  </si>
  <si>
    <t>ООО "Жилье-Сервис"</t>
  </si>
  <si>
    <t>3423023808</t>
  </si>
  <si>
    <t>342301001</t>
  </si>
  <si>
    <t>28-05-2009 00:00:00</t>
  </si>
  <si>
    <t>30833645</t>
  </si>
  <si>
    <t>ООО "Камышинская ТЭЦ"</t>
  </si>
  <si>
    <t>3453004143</t>
  </si>
  <si>
    <t>25-08-2016 00:00:00</t>
  </si>
  <si>
    <t>26626629</t>
  </si>
  <si>
    <t>ООО "Коммунальное хозяйство "Варваровское"</t>
  </si>
  <si>
    <t>3409013886</t>
  </si>
  <si>
    <t>22-09-2010 00:00:00</t>
  </si>
  <si>
    <t>27871625</t>
  </si>
  <si>
    <t>ООО "Коммунальные сети"</t>
  </si>
  <si>
    <t>3408010836</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</si>
  <si>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</si>
  <si>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</si>
  <si>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</si>
  <si>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</si>
  <si>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</si>
  <si>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</si>
  <si>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</si>
  <si>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</si>
  <si>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</si>
  <si>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</si>
  <si>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</si>
  <si>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</si>
  <si>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26409517</t>
  </si>
  <si>
    <t>ООО "Куйбышевское КХ"</t>
  </si>
  <si>
    <t>3428985911</t>
  </si>
  <si>
    <t>06-06-2006 00:00:00</t>
  </si>
  <si>
    <t>30829157</t>
  </si>
  <si>
    <t>ООО "ЛУКОЙЛ-Волгограднефтепереработка"</t>
  </si>
  <si>
    <t>3448017919</t>
  </si>
  <si>
    <t>997150001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</si>
  <si>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</si>
  <si>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</si>
  <si>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</si>
  <si>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</si>
  <si>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</si>
  <si>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</si>
  <si>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</si>
  <si>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</si>
  <si>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</si>
  <si>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</si>
  <si>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</si>
  <si>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</si>
  <si>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30893312</t>
  </si>
  <si>
    <t>ООО "Международный аэропорт Волгоград"</t>
  </si>
  <si>
    <t>3443923451</t>
  </si>
  <si>
    <t>02-08-2013 00:00:00</t>
  </si>
  <si>
    <t>31043940</t>
  </si>
  <si>
    <t>ООО "Михайловский райкомхоз"</t>
  </si>
  <si>
    <t>3456004078</t>
  </si>
  <si>
    <t>11-01-2018 00:00:00</t>
  </si>
  <si>
    <t>28267956</t>
  </si>
  <si>
    <t>ООО "Михайловское тепловое хозяйство"</t>
  </si>
  <si>
    <t>3456000676</t>
  </si>
  <si>
    <t>07-08-2013 00:00:00</t>
  </si>
  <si>
    <t>26409449</t>
  </si>
  <si>
    <t>ООО "ПСВС-Сервис"</t>
  </si>
  <si>
    <t>3423018974</t>
  </si>
  <si>
    <t>08-01-2004 00:00:00</t>
  </si>
  <si>
    <t>30347420</t>
  </si>
  <si>
    <t>ООО "Пересвет-Регион-Дон"</t>
  </si>
  <si>
    <t>6164240637</t>
  </si>
  <si>
    <t>10-10-2005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</si>
  <si>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</si>
  <si>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</si>
  <si>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</si>
  <si>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</si>
  <si>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</si>
  <si>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</si>
  <si>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</si>
  <si>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</si>
  <si>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</si>
  <si>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</si>
  <si>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</si>
  <si>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</si>
  <si>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</si>
  <si>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</si>
  <si>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</si>
  <si>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</si>
  <si>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</si>
  <si>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</si>
  <si>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</si>
  <si>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</si>
  <si>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</si>
  <si>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</si>
  <si>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</si>
  <si>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</si>
  <si>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</si>
  <si>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</si>
  <si>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30833352</t>
  </si>
  <si>
    <t>ООО "Тепло Поволжья"</t>
  </si>
  <si>
    <t>3453002812</t>
  </si>
  <si>
    <t>345301001</t>
  </si>
  <si>
    <t>30833653</t>
  </si>
  <si>
    <t>ООО "Тепловая генерация г.Волжского"</t>
  </si>
  <si>
    <t>3435126710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</si>
  <si>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</si>
  <si>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</si>
  <si>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</si>
  <si>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</si>
  <si>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</si>
  <si>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</si>
  <si>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</si>
  <si>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</si>
  <si>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</si>
  <si>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</si>
  <si>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</si>
  <si>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25-12-2008 00:00:00</t>
  </si>
  <si>
    <t>26622840</t>
  </si>
  <si>
    <t>ООО "Теплосети"</t>
  </si>
  <si>
    <t>3430009226</t>
  </si>
  <si>
    <t>08-07-2008 00:00:00</t>
  </si>
  <si>
    <t>30938779</t>
  </si>
  <si>
    <t>ООО "Теплоэнергия"</t>
  </si>
  <si>
    <t>3443134739</t>
  </si>
  <si>
    <t>30982854</t>
  </si>
  <si>
    <t>ООО "Теплый город"</t>
  </si>
  <si>
    <t>3453003774</t>
  </si>
  <si>
    <t>06-04-2016 00:00:00</t>
  </si>
  <si>
    <t>31006363</t>
  </si>
  <si>
    <t>ООО "Термал Энерджи"</t>
  </si>
  <si>
    <t>3444266110</t>
  </si>
  <si>
    <t>07-09-2017 00:00:00</t>
  </si>
  <si>
    <t>28121125</t>
  </si>
  <si>
    <t>ООО "Элеватор Сервис"</t>
  </si>
  <si>
    <t>3445061733</t>
  </si>
  <si>
    <t>15-04-2003 00:00:00</t>
  </si>
  <si>
    <t>26647101</t>
  </si>
  <si>
    <t>ООО ИКЦ "Спецтеплосервис"</t>
  </si>
  <si>
    <t>3444105032</t>
  </si>
  <si>
    <t>08-01-2010 00:00:00</t>
  </si>
  <si>
    <t>28037530</t>
  </si>
  <si>
    <t>ООО УК "Прибрежный"</t>
  </si>
  <si>
    <t>3445118274</t>
  </si>
  <si>
    <t>26322226</t>
  </si>
  <si>
    <t>ПАО "Международный аэропорт Волгоград"</t>
  </si>
  <si>
    <t>3443009921</t>
  </si>
  <si>
    <t>17-12-1992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</si>
  <si>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</si>
  <si>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</si>
  <si>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</si>
  <si>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</si>
  <si>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</si>
  <si>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</si>
  <si>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АО "Первая грузовая компания"</t>
  </si>
  <si>
    <t>7725806898</t>
  </si>
  <si>
    <t>997650001</t>
  </si>
  <si>
    <t>26-08-2014 00:00:00</t>
  </si>
  <si>
    <t>26409541</t>
  </si>
  <si>
    <t>Свято-Духовский мужской монастырь</t>
  </si>
  <si>
    <t>3443904561</t>
  </si>
  <si>
    <t>26371950</t>
  </si>
  <si>
    <t>УМП "Новониколаевское МПОКХ"</t>
  </si>
  <si>
    <t>3420000270</t>
  </si>
  <si>
    <t>342001001</t>
  </si>
  <si>
    <t>16-12-1998 00:00:00</t>
  </si>
  <si>
    <t>30940521</t>
  </si>
  <si>
    <t>УФПС Волгоградской области - филиал ФГУП "Почта России"</t>
  </si>
  <si>
    <t>7724261610</t>
  </si>
  <si>
    <t>344402001</t>
  </si>
  <si>
    <t>13-02-2003 00:00:00</t>
  </si>
  <si>
    <t>28148599</t>
  </si>
  <si>
    <t>Управление по эксплуатации зданий и сооружений ООО "Газпром трансгаз Волгоград"</t>
  </si>
  <si>
    <t>3445042160</t>
  </si>
  <si>
    <t>344543001</t>
  </si>
  <si>
    <t>15-02-2010 00:00:00</t>
  </si>
  <si>
    <t>30923515</t>
  </si>
  <si>
    <t>ФГБУ "Центральное жилищно-коммунальное управление" Министерства обороны РФ</t>
  </si>
  <si>
    <t>7729314745</t>
  </si>
  <si>
    <t>616543001</t>
  </si>
  <si>
    <t>14-11-2002 00:00:00</t>
  </si>
  <si>
    <t>26409505</t>
  </si>
  <si>
    <t>3447015002</t>
  </si>
  <si>
    <t>344701001</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</si>
  <si>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</si>
  <si>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</si>
  <si>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</si>
  <si>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</si>
  <si>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</si>
  <si>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</si>
  <si>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</si>
  <si>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</si>
  <si>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</si>
  <si>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</si>
  <si>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</si>
  <si>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</si>
  <si>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26785622</t>
  </si>
  <si>
    <t>филиал АО "КАУСТИК" "Волгоградская ТЭЦ-3"</t>
  </si>
  <si>
    <t>344803001</t>
  </si>
  <si>
    <t>20-08-2007 00:00:00</t>
  </si>
  <si>
    <t>WARM</t>
  </si>
  <si>
    <t>Комитет тарифного регулирования Волгоградской области</t>
  </si>
  <si>
    <t>19.12.2018</t>
  </si>
  <si>
    <t xml:space="preserve">Государственная система правовой информации.
Официальный интернет-портал правовой информации. www.pravo.gov.ru         </t>
  </si>
  <si>
    <t>404130, г.Волжский, ул. 7-я Автодорога, д. 19, каб. 2.4.</t>
  </si>
  <si>
    <t>Кубанцев Михаил Петрович</t>
  </si>
  <si>
    <t>Переверзева Анастасия Николаевна</t>
  </si>
  <si>
    <t>Экономист 1 категории финансово-экономического отдела</t>
  </si>
  <si>
    <t>(8443) 55-05-34</t>
  </si>
  <si>
    <t>Anastasiya.Pereverzeva@lukoil.com</t>
  </si>
  <si>
    <t>О</t>
  </si>
  <si>
    <t>городской округ город Волжский, городской округ город Волжский (18710000);</t>
  </si>
  <si>
    <t>26.12.2018</t>
  </si>
  <si>
    <t>http://teploseti34.ru</t>
  </si>
  <si>
    <t>https://portal.eias.ru/Portal/DownloadPage.aspx?type=12&amp;guid=59305a50-29d1-4b9f-ab63-07c4bbaad833</t>
  </si>
  <si>
    <t>https://portal.eias.ru/Portal/DownloadPage.aspx?type=12&amp;guid=24428cca-4fc2-4c5e-bc60-678e1dd9ff82</t>
  </si>
  <si>
    <t>3.2</t>
  </si>
  <si>
    <t>3.3</t>
  </si>
  <si>
    <t>3.4</t>
  </si>
  <si>
    <t>3.5</t>
  </si>
  <si>
    <t>3.6</t>
  </si>
  <si>
    <t>3.7</t>
  </si>
  <si>
    <t>3.8</t>
  </si>
  <si>
    <t>3.9</t>
  </si>
  <si>
    <t>3.10</t>
  </si>
  <si>
    <t>3.11</t>
  </si>
  <si>
    <t>3.12</t>
  </si>
  <si>
    <t>3.13</t>
  </si>
  <si>
    <t>3.14</t>
  </si>
  <si>
    <t>3.15</t>
  </si>
  <si>
    <t>3.16</t>
  </si>
  <si>
    <t>реквизиты заявителя (для юридических лиц - полное наименование организации, дата и номер записи о включении в Единый государственный реестр юридических лиц, для индивидуальных предпринимателей - фамилия, имя, отчество, дата и номер записи о включении в Единый государственный реестр индивидуальных предпринимателей, для физических лиц - фамилия, имя, отчество, серия, номер и дата выдачи паспорта или иного документа, удостоверяющего личность, почтовый адрес, телефон, факс, адрес электронной почты)</t>
  </si>
  <si>
    <t>местонахождение объекта</t>
  </si>
  <si>
    <t>технические параметры подключаемого объекта</t>
  </si>
  <si>
    <t>правовые основания пользования заявителем подключаемым объектом (при подключении существующего подключаемого объекта)</t>
  </si>
  <si>
    <t>правовые основания пользования заявителем земельным участком, на котором расположен существующий подключаемый объект или предполагается создание подключаемого объекта</t>
  </si>
  <si>
    <t>номер и дата выдачи технических условий (если они выдавались ранее)</t>
  </si>
  <si>
    <t>планируемые сроки ввода в эксплуатацию подключаемого объекта</t>
  </si>
  <si>
    <t>информация о границах земельного участка, на котором планируется осуществить строительство (реконструкцию, модернизацию) подключаемого объекта</t>
  </si>
  <si>
    <t>информация о виде разрешенного использования земельного участка</t>
  </si>
  <si>
    <t>информация о предельных параметрах разрешенного строительства (реконструкции, модернизации) подключаемого объекта</t>
  </si>
  <si>
    <t>К заявке о подключении к системе теплоснабжения прилагаются следующие документы:</t>
  </si>
  <si>
    <t>копии правоустанавливающих документов, подтверждающих право собственности или иное законное право заявителя на подключаемый объект или земельный участок, права на которые не зарегистрированы в Едином государственном реестре недвижимости (в случае если такие права зарегистрированы в указанном реестре, представляются соответствующие выписки из Единого государственного реестра недвижимости)</t>
  </si>
  <si>
    <t>ситуационный план расположения подключаемого объекта с привязкой к территории населенного пункта или элементам территориального деления в схеме теплоснабжения</t>
  </si>
  <si>
    <t>топографическая карта земельного участка в масштабе 1:500 (для квартальной застройки 1:2000) с указанием всех наземных и подземных коммуникаций и сооружений (не прилагается в случае, если заявителем является физическое лицо, осуществляющее создание (реконструкцию) объекта индивидуального жилищного строительства)</t>
  </si>
  <si>
    <t>документы, подтверждающие полномочия лица, действующего от имени заявителя (в случае если заявка подается представителем заявителя)</t>
  </si>
  <si>
    <t>для юридических лиц - копии учредительных документов</t>
  </si>
  <si>
    <t>https://portal.eias.ru/Portal/DownloadPage.aspx?type=12&amp;guid=7f56d0a3-1b77-4a0b-a0df-d1a87119f486</t>
  </si>
  <si>
    <t>Постановление Правительства Российской Федерации от 05.07.2018г. №787</t>
  </si>
  <si>
    <t>8 (8443) 55-05-73</t>
  </si>
  <si>
    <t>404130, Волгоградская обл., город Волжский, улица 7-я Автодорога, д.19, кабинет ОПРиП</t>
  </si>
  <si>
    <t>c 08:00 до 16:00</t>
  </si>
  <si>
    <t>понедельник-пятница</t>
  </si>
  <si>
    <t>понедельник-пятница: c 08:00 до 16:00</t>
  </si>
  <si>
    <t xml:space="preserve">РЕГЛАМЕНТ
определения технической возможности в предоставлении технических условий  и порядок заключения  договоров о подключении (технологическом присоединении) объекта капитального строительства к системе теплоснабжения   ООО «Волжские тепловые сети»
</t>
  </si>
  <si>
    <t>https://portal.eias.ru/Portal/DownloadPage.aspx?type=12&amp;guid=2dc0872f-9a19-4b04-9ef8-db06a2785e3e</t>
  </si>
  <si>
    <t>№46/57</t>
  </si>
  <si>
    <t>Передача. Тепловая энергия; Передача. Теплоноситель; Сбыт. Тепловая энергия; Сбыт. Теплоноситель</t>
  </si>
  <si>
    <t>Открытая система теплоснабжения</t>
  </si>
  <si>
    <t>30.06.2019</t>
  </si>
  <si>
    <t>01.07.2019</t>
  </si>
  <si>
    <t>31.12.2019</t>
  </si>
  <si>
    <t>01.01.2020</t>
  </si>
  <si>
    <t>30.06.2020</t>
  </si>
  <si>
    <t>01.07.2020</t>
  </si>
  <si>
    <t>31.12.2020</t>
  </si>
  <si>
    <t>01.01.2021</t>
  </si>
  <si>
    <t>30.06.2021</t>
  </si>
  <si>
    <t>01.07.2021</t>
  </si>
  <si>
    <t>31.12.2021</t>
  </si>
  <si>
    <t>01.01.2022</t>
  </si>
  <si>
    <t>30.06.2022</t>
  </si>
  <si>
    <t>01.07.2022</t>
  </si>
  <si>
    <t>31.12.2022</t>
  </si>
  <si>
    <t>01.01.2023</t>
  </si>
  <si>
    <t>30.06.2023</t>
  </si>
  <si>
    <t>01.07.2023</t>
  </si>
  <si>
    <t>АО "РЖДстрой" (филиал "Строительно-монтажный трест № 8")</t>
  </si>
  <si>
    <t>МУП "Клетская Ресурсо-Снабжающая Компания"</t>
  </si>
  <si>
    <t>ФБУ Центр реабилитации Фонда социального страхования Российской Федерации "Волгоград"</t>
  </si>
  <si>
    <t>Тарифы по группе потребителей "Население" указаны с НДС</t>
  </si>
  <si>
    <t>ВГМП филиал ФГБУ "Управление "Волгоградмелиоводхоз"</t>
  </si>
  <si>
    <t>09.01.2019 20:22:03</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</si>
</sst>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1">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0" borderId="5" xfId="54"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0" fillId="0" borderId="0" xfId="0" applyNumberFormat="1" applyAlignment="1">
      <alignment vertical="center"/>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49" fontId="10" fillId="11" borderId="5" xfId="5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0" fillId="12" borderId="5" xfId="47"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7" fillId="0" borderId="0" xfId="54" applyFont="1" applyFill="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134</xdr:col>
      <xdr:colOff>38100</xdr:colOff>
      <xdr:row>33</xdr:row>
      <xdr:rowOff>0</xdr:rowOff>
    </xdr:from>
    <xdr:to>
      <xdr:col>134</xdr:col>
      <xdr:colOff>228600</xdr:colOff>
      <xdr:row>33</xdr:row>
      <xdr:rowOff>190500</xdr:rowOff>
    </xdr:to>
    <xdr:grpSp>
      <xdr:nvGrpSpPr>
        <xdr:cNvPr id="4" name="shCalendar" hidden="1"/>
        <xdr:cNvGrpSpPr>
          <a:grpSpLocks/>
        </xdr:cNvGrpSpPr>
      </xdr:nvGrpSpPr>
      <xdr:grpSpPr bwMode="auto">
        <a:xfrm>
          <a:off x="46234350" y="105060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134</xdr:col>
      <xdr:colOff>0</xdr:colOff>
      <xdr:row>23</xdr:row>
      <xdr:rowOff>0</xdr:rowOff>
    </xdr:from>
    <xdr:ext cx="190500" cy="190500"/>
    <xdr:grpSp>
      <xdr:nvGrpSpPr>
        <xdr:cNvPr id="7" name="shCalendar" hidden="1"/>
        <xdr:cNvGrpSpPr>
          <a:grpSpLocks/>
        </xdr:cNvGrpSpPr>
      </xdr:nvGrpSpPr>
      <xdr:grpSpPr bwMode="auto">
        <a:xfrm>
          <a:off x="46196250" y="44100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134</xdr:col>
      <xdr:colOff>0</xdr:colOff>
      <xdr:row>23</xdr:row>
      <xdr:rowOff>0</xdr:rowOff>
    </xdr:from>
    <xdr:ext cx="190500" cy="190500"/>
    <xdr:grpSp>
      <xdr:nvGrpSpPr>
        <xdr:cNvPr id="12" name="shCalendar" hidden="1"/>
        <xdr:cNvGrpSpPr>
          <a:grpSpLocks/>
        </xdr:cNvGrpSpPr>
      </xdr:nvGrpSpPr>
      <xdr:grpSpPr bwMode="auto">
        <a:xfrm>
          <a:off x="46196250" y="44100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37</xdr:col>
      <xdr:colOff>38100</xdr:colOff>
      <xdr:row>23</xdr:row>
      <xdr:rowOff>0</xdr:rowOff>
    </xdr:from>
    <xdr:ext cx="190500" cy="190500"/>
    <xdr:grpSp>
      <xdr:nvGrpSpPr>
        <xdr:cNvPr id="15" name="shCalendar" hidden="1"/>
        <xdr:cNvGrpSpPr>
          <a:grpSpLocks/>
        </xdr:cNvGrpSpPr>
      </xdr:nvGrpSpPr>
      <xdr:grpSpPr bwMode="auto">
        <a:xfrm>
          <a:off x="12477750" y="44100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37</xdr:col>
      <xdr:colOff>0</xdr:colOff>
      <xdr:row>23</xdr:row>
      <xdr:rowOff>0</xdr:rowOff>
    </xdr:from>
    <xdr:ext cx="190500" cy="190500"/>
    <xdr:grpSp>
      <xdr:nvGrpSpPr>
        <xdr:cNvPr id="18" name="shCalendar" hidden="1"/>
        <xdr:cNvGrpSpPr>
          <a:grpSpLocks/>
        </xdr:cNvGrpSpPr>
      </xdr:nvGrpSpPr>
      <xdr:grpSpPr bwMode="auto">
        <a:xfrm>
          <a:off x="12439650" y="44100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38100</xdr:colOff>
      <xdr:row>23</xdr:row>
      <xdr:rowOff>0</xdr:rowOff>
    </xdr:from>
    <xdr:ext cx="190500" cy="190500"/>
    <xdr:grpSp>
      <xdr:nvGrpSpPr>
        <xdr:cNvPr id="21" name="shCalendar" hidden="1"/>
        <xdr:cNvGrpSpPr>
          <a:grpSpLocks/>
        </xdr:cNvGrpSpPr>
      </xdr:nvGrpSpPr>
      <xdr:grpSpPr bwMode="auto">
        <a:xfrm>
          <a:off x="16697325" y="44100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24" name="shCalendar" hidden="1"/>
        <xdr:cNvGrpSpPr>
          <a:grpSpLocks/>
        </xdr:cNvGrpSpPr>
      </xdr:nvGrpSpPr>
      <xdr:grpSpPr bwMode="auto">
        <a:xfrm>
          <a:off x="16659225" y="44100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61</xdr:col>
      <xdr:colOff>38100</xdr:colOff>
      <xdr:row>23</xdr:row>
      <xdr:rowOff>0</xdr:rowOff>
    </xdr:from>
    <xdr:ext cx="190500" cy="190500"/>
    <xdr:grpSp>
      <xdr:nvGrpSpPr>
        <xdr:cNvPr id="27" name="shCalendar" hidden="1"/>
        <xdr:cNvGrpSpPr>
          <a:grpSpLocks/>
        </xdr:cNvGrpSpPr>
      </xdr:nvGrpSpPr>
      <xdr:grpSpPr bwMode="auto">
        <a:xfrm>
          <a:off x="20916900" y="44100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61</xdr:col>
      <xdr:colOff>0</xdr:colOff>
      <xdr:row>23</xdr:row>
      <xdr:rowOff>0</xdr:rowOff>
    </xdr:from>
    <xdr:ext cx="190500" cy="190500"/>
    <xdr:grpSp>
      <xdr:nvGrpSpPr>
        <xdr:cNvPr id="30" name="shCalendar" hidden="1"/>
        <xdr:cNvGrpSpPr>
          <a:grpSpLocks/>
        </xdr:cNvGrpSpPr>
      </xdr:nvGrpSpPr>
      <xdr:grpSpPr bwMode="auto">
        <a:xfrm>
          <a:off x="20878800" y="44100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73</xdr:col>
      <xdr:colOff>38100</xdr:colOff>
      <xdr:row>23</xdr:row>
      <xdr:rowOff>0</xdr:rowOff>
    </xdr:from>
    <xdr:ext cx="190500" cy="190500"/>
    <xdr:grpSp>
      <xdr:nvGrpSpPr>
        <xdr:cNvPr id="33" name="shCalendar" hidden="1"/>
        <xdr:cNvGrpSpPr>
          <a:grpSpLocks/>
        </xdr:cNvGrpSpPr>
      </xdr:nvGrpSpPr>
      <xdr:grpSpPr bwMode="auto">
        <a:xfrm>
          <a:off x="25136475" y="44100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73</xdr:col>
      <xdr:colOff>0</xdr:colOff>
      <xdr:row>23</xdr:row>
      <xdr:rowOff>0</xdr:rowOff>
    </xdr:from>
    <xdr:ext cx="190500" cy="190500"/>
    <xdr:grpSp>
      <xdr:nvGrpSpPr>
        <xdr:cNvPr id="36" name="shCalendar" hidden="1"/>
        <xdr:cNvGrpSpPr>
          <a:grpSpLocks/>
        </xdr:cNvGrpSpPr>
      </xdr:nvGrpSpPr>
      <xdr:grpSpPr bwMode="auto">
        <a:xfrm>
          <a:off x="25098375" y="4410075"/>
          <a:ext cx="190500" cy="190500"/>
          <a:chOff x="13896191" y="1813753"/>
          <a:chExt cx="211023" cy="178845"/>
        </a:xfrm>
      </xdr:grpSpPr>
      <xdr:sp macro="[0]!modfrmDateChoose.CalendarShow" textlink="">
        <xdr:nvSpPr>
          <xdr:cNvPr id="3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85</xdr:col>
      <xdr:colOff>38100</xdr:colOff>
      <xdr:row>23</xdr:row>
      <xdr:rowOff>0</xdr:rowOff>
    </xdr:from>
    <xdr:ext cx="190500" cy="190500"/>
    <xdr:grpSp>
      <xdr:nvGrpSpPr>
        <xdr:cNvPr id="39" name="shCalendar" hidden="1"/>
        <xdr:cNvGrpSpPr>
          <a:grpSpLocks/>
        </xdr:cNvGrpSpPr>
      </xdr:nvGrpSpPr>
      <xdr:grpSpPr bwMode="auto">
        <a:xfrm>
          <a:off x="29356050" y="4410075"/>
          <a:ext cx="190500" cy="190500"/>
          <a:chOff x="13896191" y="1813753"/>
          <a:chExt cx="211023" cy="178845"/>
        </a:xfrm>
      </xdr:grpSpPr>
      <xdr:sp macro="[0]!modfrmDateChoose.CalendarShow" textlink="">
        <xdr:nvSpPr>
          <xdr:cNvPr id="4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4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85</xdr:col>
      <xdr:colOff>0</xdr:colOff>
      <xdr:row>23</xdr:row>
      <xdr:rowOff>0</xdr:rowOff>
    </xdr:from>
    <xdr:ext cx="190500" cy="190500"/>
    <xdr:grpSp>
      <xdr:nvGrpSpPr>
        <xdr:cNvPr id="42" name="shCalendar" hidden="1"/>
        <xdr:cNvGrpSpPr>
          <a:grpSpLocks/>
        </xdr:cNvGrpSpPr>
      </xdr:nvGrpSpPr>
      <xdr:grpSpPr bwMode="auto">
        <a:xfrm>
          <a:off x="29317950" y="4410075"/>
          <a:ext cx="190500" cy="190500"/>
          <a:chOff x="13896191" y="1813753"/>
          <a:chExt cx="211023" cy="178845"/>
        </a:xfrm>
      </xdr:grpSpPr>
      <xdr:sp macro="[0]!modfrmDateChoose.CalendarShow" textlink="">
        <xdr:nvSpPr>
          <xdr:cNvPr id="4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4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97</xdr:col>
      <xdr:colOff>38100</xdr:colOff>
      <xdr:row>23</xdr:row>
      <xdr:rowOff>0</xdr:rowOff>
    </xdr:from>
    <xdr:ext cx="190500" cy="190500"/>
    <xdr:grpSp>
      <xdr:nvGrpSpPr>
        <xdr:cNvPr id="45" name="shCalendar" hidden="1"/>
        <xdr:cNvGrpSpPr>
          <a:grpSpLocks/>
        </xdr:cNvGrpSpPr>
      </xdr:nvGrpSpPr>
      <xdr:grpSpPr bwMode="auto">
        <a:xfrm>
          <a:off x="33575625" y="4410075"/>
          <a:ext cx="190500" cy="190500"/>
          <a:chOff x="13896191" y="1813753"/>
          <a:chExt cx="211023" cy="178845"/>
        </a:xfrm>
      </xdr:grpSpPr>
      <xdr:sp macro="[0]!modfrmDateChoose.CalendarShow" textlink="">
        <xdr:nvSpPr>
          <xdr:cNvPr id="4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4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97</xdr:col>
      <xdr:colOff>0</xdr:colOff>
      <xdr:row>23</xdr:row>
      <xdr:rowOff>0</xdr:rowOff>
    </xdr:from>
    <xdr:ext cx="190500" cy="190500"/>
    <xdr:grpSp>
      <xdr:nvGrpSpPr>
        <xdr:cNvPr id="48" name="shCalendar" hidden="1"/>
        <xdr:cNvGrpSpPr>
          <a:grpSpLocks/>
        </xdr:cNvGrpSpPr>
      </xdr:nvGrpSpPr>
      <xdr:grpSpPr bwMode="auto">
        <a:xfrm>
          <a:off x="33537525" y="4410075"/>
          <a:ext cx="190500" cy="190500"/>
          <a:chOff x="13896191" y="1813753"/>
          <a:chExt cx="211023" cy="178845"/>
        </a:xfrm>
      </xdr:grpSpPr>
      <xdr:sp macro="[0]!modfrmDateChoose.CalendarShow" textlink="">
        <xdr:nvSpPr>
          <xdr:cNvPr id="4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5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109</xdr:col>
      <xdr:colOff>38100</xdr:colOff>
      <xdr:row>23</xdr:row>
      <xdr:rowOff>0</xdr:rowOff>
    </xdr:from>
    <xdr:ext cx="190500" cy="190500"/>
    <xdr:grpSp>
      <xdr:nvGrpSpPr>
        <xdr:cNvPr id="51" name="shCalendar" hidden="1"/>
        <xdr:cNvGrpSpPr>
          <a:grpSpLocks/>
        </xdr:cNvGrpSpPr>
      </xdr:nvGrpSpPr>
      <xdr:grpSpPr bwMode="auto">
        <a:xfrm>
          <a:off x="37795200" y="4410075"/>
          <a:ext cx="190500" cy="190500"/>
          <a:chOff x="13896191" y="1813753"/>
          <a:chExt cx="211023" cy="178845"/>
        </a:xfrm>
      </xdr:grpSpPr>
      <xdr:sp macro="[0]!modfrmDateChoose.CalendarShow" textlink="">
        <xdr:nvSpPr>
          <xdr:cNvPr id="5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5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109</xdr:col>
      <xdr:colOff>0</xdr:colOff>
      <xdr:row>23</xdr:row>
      <xdr:rowOff>0</xdr:rowOff>
    </xdr:from>
    <xdr:ext cx="190500" cy="190500"/>
    <xdr:grpSp>
      <xdr:nvGrpSpPr>
        <xdr:cNvPr id="54" name="shCalendar" hidden="1"/>
        <xdr:cNvGrpSpPr>
          <a:grpSpLocks/>
        </xdr:cNvGrpSpPr>
      </xdr:nvGrpSpPr>
      <xdr:grpSpPr bwMode="auto">
        <a:xfrm>
          <a:off x="37757100" y="4410075"/>
          <a:ext cx="190500" cy="190500"/>
          <a:chOff x="13896191" y="1813753"/>
          <a:chExt cx="211023" cy="178845"/>
        </a:xfrm>
      </xdr:grpSpPr>
      <xdr:sp macro="[0]!modfrmDateChoose.CalendarShow" textlink="">
        <xdr:nvSpPr>
          <xdr:cNvPr id="5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5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121</xdr:col>
      <xdr:colOff>38100</xdr:colOff>
      <xdr:row>23</xdr:row>
      <xdr:rowOff>0</xdr:rowOff>
    </xdr:from>
    <xdr:ext cx="190500" cy="190500"/>
    <xdr:grpSp>
      <xdr:nvGrpSpPr>
        <xdr:cNvPr id="57" name="shCalendar" hidden="1"/>
        <xdr:cNvGrpSpPr>
          <a:grpSpLocks/>
        </xdr:cNvGrpSpPr>
      </xdr:nvGrpSpPr>
      <xdr:grpSpPr bwMode="auto">
        <a:xfrm>
          <a:off x="42014775" y="4410075"/>
          <a:ext cx="190500" cy="190500"/>
          <a:chOff x="13896191" y="1813753"/>
          <a:chExt cx="211023" cy="178845"/>
        </a:xfrm>
      </xdr:grpSpPr>
      <xdr:sp macro="[0]!modfrmDateChoose.CalendarShow" textlink="">
        <xdr:nvSpPr>
          <xdr:cNvPr id="5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5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121</xdr:col>
      <xdr:colOff>0</xdr:colOff>
      <xdr:row>23</xdr:row>
      <xdr:rowOff>0</xdr:rowOff>
    </xdr:from>
    <xdr:ext cx="190500" cy="190500"/>
    <xdr:grpSp>
      <xdr:nvGrpSpPr>
        <xdr:cNvPr id="60" name="shCalendar" hidden="1"/>
        <xdr:cNvGrpSpPr>
          <a:grpSpLocks/>
        </xdr:cNvGrpSpPr>
      </xdr:nvGrpSpPr>
      <xdr:grpSpPr bwMode="auto">
        <a:xfrm>
          <a:off x="41976675" y="4410075"/>
          <a:ext cx="190500" cy="190500"/>
          <a:chOff x="13896191" y="1813753"/>
          <a:chExt cx="211023" cy="178845"/>
        </a:xfrm>
      </xdr:grpSpPr>
      <xdr:sp macro="[0]!modfrmDateChoose.CalendarShow" textlink="">
        <xdr:nvSpPr>
          <xdr:cNvPr id="6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133</xdr:col>
      <xdr:colOff>38100</xdr:colOff>
      <xdr:row>23</xdr:row>
      <xdr:rowOff>0</xdr:rowOff>
    </xdr:from>
    <xdr:ext cx="190500" cy="190500"/>
    <xdr:grpSp>
      <xdr:nvGrpSpPr>
        <xdr:cNvPr id="63" name="shCalendar" hidden="1"/>
        <xdr:cNvGrpSpPr>
          <a:grpSpLocks/>
        </xdr:cNvGrpSpPr>
      </xdr:nvGrpSpPr>
      <xdr:grpSpPr bwMode="auto">
        <a:xfrm>
          <a:off x="46196250" y="4410075"/>
          <a:ext cx="190500" cy="190500"/>
          <a:chOff x="13896191" y="1813753"/>
          <a:chExt cx="211023" cy="178845"/>
        </a:xfrm>
      </xdr:grpSpPr>
      <xdr:sp macro="[0]!modfrmDateChoose.CalendarShow" textlink="">
        <xdr:nvSpPr>
          <xdr:cNvPr id="6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133</xdr:col>
      <xdr:colOff>0</xdr:colOff>
      <xdr:row>23</xdr:row>
      <xdr:rowOff>0</xdr:rowOff>
    </xdr:from>
    <xdr:ext cx="190500" cy="190500"/>
    <xdr:grpSp>
      <xdr:nvGrpSpPr>
        <xdr:cNvPr id="66" name="shCalendar" hidden="1"/>
        <xdr:cNvGrpSpPr>
          <a:grpSpLocks/>
        </xdr:cNvGrpSpPr>
      </xdr:nvGrpSpPr>
      <xdr:grpSpPr bwMode="auto">
        <a:xfrm>
          <a:off x="46196250" y="4410075"/>
          <a:ext cx="190500" cy="190500"/>
          <a:chOff x="13896191" y="1813753"/>
          <a:chExt cx="211023" cy="178845"/>
        </a:xfrm>
      </xdr:grpSpPr>
      <xdr:sp macro="[0]!modfrmDateChoose.CalendarShow" textlink="">
        <xdr:nvSpPr>
          <xdr:cNvPr id="6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35" t="s">
        <v>631</v>
      </c>
      <c r="M5" s="1235"/>
      <c r="N5" s="1235"/>
      <c r="O5" s="1235"/>
      <c r="P5" s="1235"/>
      <c r="Q5" s="1235"/>
      <c r="R5" s="1235"/>
      <c r="S5" s="1235"/>
      <c r="T5" s="1235"/>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12" t="str">
        <f>IF(NameOrPr_ch="",IF(NameOrPr="","",NameOrPr),NameOrPr_ch)</f>
        <v>Комитет тарифного регулирования Волгоградской области</v>
      </c>
      <c r="P7" s="1212"/>
      <c r="Q7" s="1212"/>
      <c r="R7" s="1212"/>
      <c r="S7" s="1212"/>
      <c r="T7" s="1212"/>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12" t="str">
        <f>IF(datePr_ch="",IF(datePr="","",datePr),datePr_ch)</f>
        <v>19.12.2018</v>
      </c>
      <c r="P8" s="1212"/>
      <c r="Q8" s="1212"/>
      <c r="R8" s="1212"/>
      <c r="S8" s="1212"/>
      <c r="T8" s="1212"/>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12" t="str">
        <f>IF(numberPr_ch="",IF(numberPr="","",numberPr),numberPr_ch)</f>
        <v>№46/57</v>
      </c>
      <c r="P9" s="1212"/>
      <c r="Q9" s="1212"/>
      <c r="R9" s="1212"/>
      <c r="S9" s="1212"/>
      <c r="T9" s="1212"/>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12" t="str">
        <f>IF(IstPub_ch="",IF(IstPub="","",IstPub),IstPub_ch)</f>
        <v xml:space="preserve">Государственная система правовой информации.
Официальный интернет-портал правовой информации. www.pravo.gov.ru         </v>
      </c>
      <c r="P10" s="1212"/>
      <c r="Q10" s="1212"/>
      <c r="R10" s="1212"/>
      <c r="S10" s="1212"/>
      <c r="T10" s="1212"/>
      <c r="U10" s="583"/>
      <c r="V10" s="583"/>
      <c r="W10" s="520"/>
      <c r="X10" s="591"/>
      <c r="Y10" s="591"/>
      <c r="Z10" s="591"/>
      <c r="AA10" s="591"/>
      <c r="AB10" s="591"/>
      <c r="AC10" s="591"/>
    </row>
    <row r="11" spans="1:29" s="571" customFormat="1" ht="11.25" hidden="1">
      <c r="A11" s="591"/>
      <c r="B11" s="591"/>
      <c r="C11" s="591"/>
      <c r="D11" s="591"/>
      <c r="E11" s="591"/>
      <c r="F11" s="591"/>
      <c r="G11" s="591"/>
      <c r="H11" s="591"/>
      <c r="L11" s="1236"/>
      <c r="M11" s="1236"/>
      <c r="N11" s="567"/>
      <c r="O11" s="583"/>
      <c r="P11" s="583"/>
      <c r="Q11" s="583"/>
      <c r="R11" s="583"/>
      <c r="S11" s="583"/>
      <c r="T11" s="583"/>
      <c r="U11" s="589" t="s">
        <v>372</v>
      </c>
      <c r="X11" s="591"/>
      <c r="Y11" s="591"/>
      <c r="Z11" s="591"/>
      <c r="AA11" s="591"/>
      <c r="AB11" s="591"/>
      <c r="AC11" s="591"/>
    </row>
    <row r="12" spans="1:29">
      <c r="J12" s="530"/>
      <c r="K12" s="530"/>
      <c r="L12" s="525"/>
      <c r="M12" s="525"/>
      <c r="N12" s="503"/>
      <c r="O12" s="1213"/>
      <c r="P12" s="1213"/>
      <c r="Q12" s="1213"/>
      <c r="R12" s="1213"/>
      <c r="S12" s="1213"/>
      <c r="T12" s="1213"/>
      <c r="U12" s="1213"/>
    </row>
    <row r="13" spans="1:29">
      <c r="J13" s="530"/>
      <c r="K13" s="530"/>
      <c r="L13" s="1154" t="s">
        <v>453</v>
      </c>
      <c r="M13" s="1154"/>
      <c r="N13" s="1154"/>
      <c r="O13" s="1154"/>
      <c r="P13" s="1154"/>
      <c r="Q13" s="1154"/>
      <c r="R13" s="1154"/>
      <c r="S13" s="1154"/>
      <c r="T13" s="1154"/>
      <c r="U13" s="1154"/>
      <c r="V13" s="1154"/>
      <c r="W13" s="1154" t="s">
        <v>454</v>
      </c>
    </row>
    <row r="14" spans="1:29" ht="14.25" customHeight="1">
      <c r="J14" s="530"/>
      <c r="K14" s="530"/>
      <c r="L14" s="1219" t="s">
        <v>91</v>
      </c>
      <c r="M14" s="1219" t="s">
        <v>639</v>
      </c>
      <c r="N14" s="662"/>
      <c r="O14" s="1220" t="s">
        <v>641</v>
      </c>
      <c r="P14" s="1221"/>
      <c r="Q14" s="1221"/>
      <c r="R14" s="1221"/>
      <c r="S14" s="1221"/>
      <c r="T14" s="1222"/>
      <c r="U14" s="1230" t="s">
        <v>340</v>
      </c>
      <c r="V14" s="1216" t="s">
        <v>274</v>
      </c>
      <c r="W14" s="1154"/>
    </row>
    <row r="15" spans="1:29" ht="14.25" customHeight="1">
      <c r="J15" s="530"/>
      <c r="K15" s="530"/>
      <c r="L15" s="1219"/>
      <c r="M15" s="1219"/>
      <c r="N15" s="663"/>
      <c r="O15" s="1225" t="s">
        <v>605</v>
      </c>
      <c r="P15" s="1223" t="s">
        <v>270</v>
      </c>
      <c r="Q15" s="1224"/>
      <c r="R15" s="1227" t="s">
        <v>654</v>
      </c>
      <c r="S15" s="1228"/>
      <c r="T15" s="1229"/>
      <c r="U15" s="1231"/>
      <c r="V15" s="1217"/>
      <c r="W15" s="1154"/>
    </row>
    <row r="16" spans="1:29" ht="33.75" customHeight="1">
      <c r="J16" s="530"/>
      <c r="K16" s="530"/>
      <c r="L16" s="1219"/>
      <c r="M16" s="1219"/>
      <c r="N16" s="664"/>
      <c r="O16" s="1226"/>
      <c r="P16" s="536" t="s">
        <v>606</v>
      </c>
      <c r="Q16" s="536" t="s">
        <v>6</v>
      </c>
      <c r="R16" s="537" t="s">
        <v>273</v>
      </c>
      <c r="S16" s="1214" t="s">
        <v>272</v>
      </c>
      <c r="T16" s="1215"/>
      <c r="U16" s="1232"/>
      <c r="V16" s="1218"/>
      <c r="W16" s="1154"/>
    </row>
    <row r="17" spans="1:29">
      <c r="J17" s="530"/>
      <c r="K17" s="570">
        <v>1</v>
      </c>
      <c r="L17" s="648" t="s">
        <v>92</v>
      </c>
      <c r="M17" s="648" t="s">
        <v>48</v>
      </c>
      <c r="N17" s="650" t="str">
        <f ca="1">OFFSET(N17,0,-1)</f>
        <v>2</v>
      </c>
      <c r="O17" s="649">
        <f ca="1">OFFSET(O17,0,-1)+1</f>
        <v>3</v>
      </c>
      <c r="P17" s="649">
        <f ca="1">OFFSET(P17,0,-1)+1</f>
        <v>4</v>
      </c>
      <c r="Q17" s="649">
        <f ca="1">OFFSET(Q17,0,-1)+1</f>
        <v>5</v>
      </c>
      <c r="R17" s="649">
        <f ca="1">OFFSET(R17,0,-1)+1</f>
        <v>6</v>
      </c>
      <c r="S17" s="1237">
        <f ca="1">OFFSET(S17,0,-1)+1</f>
        <v>7</v>
      </c>
      <c r="T17" s="1237"/>
      <c r="U17" s="649">
        <f ca="1">OFFSET(U17,0,-2)+1</f>
        <v>8</v>
      </c>
      <c r="V17" s="650">
        <f ca="1">OFFSET(V17,0,-1)</f>
        <v>8</v>
      </c>
      <c r="W17" s="649">
        <f ca="1">OFFSET(W17,0,-1)+1</f>
        <v>9</v>
      </c>
    </row>
    <row r="18" spans="1:29" ht="22.5">
      <c r="A18" s="1238">
        <v>1</v>
      </c>
      <c r="B18" s="866"/>
      <c r="C18" s="866"/>
      <c r="D18" s="866"/>
      <c r="E18" s="867"/>
      <c r="F18" s="868"/>
      <c r="G18" s="868"/>
      <c r="H18" s="868"/>
      <c r="I18" s="869"/>
      <c r="J18" s="864"/>
      <c r="K18" s="871"/>
      <c r="L18" s="594">
        <f>mergeValue(A18)</f>
        <v>1</v>
      </c>
      <c r="M18" s="642" t="s">
        <v>20</v>
      </c>
      <c r="N18" s="647"/>
      <c r="O18" s="1239"/>
      <c r="P18" s="1239"/>
      <c r="Q18" s="1239"/>
      <c r="R18" s="1239"/>
      <c r="S18" s="1239"/>
      <c r="T18" s="1239"/>
      <c r="U18" s="1239"/>
      <c r="V18" s="1239"/>
      <c r="W18" s="631" t="s">
        <v>476</v>
      </c>
      <c r="Y18" s="590"/>
      <c r="Z18" s="590" t="str">
        <f t="shared" ref="Z18:Z31" si="0">IF(M18="","",M18 )</f>
        <v>Наименование тарифа</v>
      </c>
      <c r="AA18" s="590"/>
      <c r="AB18" s="590"/>
      <c r="AC18" s="590"/>
    </row>
    <row r="19" spans="1:29" ht="22.5">
      <c r="A19" s="1238"/>
      <c r="B19" s="1238">
        <v>1</v>
      </c>
      <c r="C19" s="866"/>
      <c r="D19" s="866"/>
      <c r="E19" s="868"/>
      <c r="F19" s="868"/>
      <c r="G19" s="868"/>
      <c r="H19" s="868"/>
      <c r="I19" s="863"/>
      <c r="J19" s="862"/>
      <c r="K19" s="865"/>
      <c r="L19" s="594" t="str">
        <f>mergeValue(A19) &amp;"."&amp; mergeValue(B19)</f>
        <v>1.1</v>
      </c>
      <c r="M19" s="547" t="s">
        <v>16</v>
      </c>
      <c r="N19" s="647"/>
      <c r="O19" s="1239"/>
      <c r="P19" s="1239"/>
      <c r="Q19" s="1239"/>
      <c r="R19" s="1239"/>
      <c r="S19" s="1239"/>
      <c r="T19" s="1239"/>
      <c r="U19" s="1239"/>
      <c r="V19" s="1239"/>
      <c r="W19" s="631" t="s">
        <v>477</v>
      </c>
      <c r="Y19" s="590"/>
      <c r="Z19" s="590" t="str">
        <f t="shared" si="0"/>
        <v>Территория действия тарифа</v>
      </c>
      <c r="AA19" s="590"/>
      <c r="AB19" s="590"/>
      <c r="AC19" s="590"/>
    </row>
    <row r="20" spans="1:29" ht="22.5">
      <c r="A20" s="1238"/>
      <c r="B20" s="1238"/>
      <c r="C20" s="1238">
        <v>1</v>
      </c>
      <c r="D20" s="866"/>
      <c r="E20" s="868"/>
      <c r="F20" s="868"/>
      <c r="G20" s="868"/>
      <c r="H20" s="868"/>
      <c r="I20" s="870"/>
      <c r="J20" s="862"/>
      <c r="K20" s="865"/>
      <c r="L20" s="594" t="str">
        <f>mergeValue(A20) &amp;"."&amp; mergeValue(B20)&amp;"."&amp; mergeValue(C20)</f>
        <v>1.1.1</v>
      </c>
      <c r="M20" s="548" t="s">
        <v>7</v>
      </c>
      <c r="N20" s="647"/>
      <c r="O20" s="1239"/>
      <c r="P20" s="1239"/>
      <c r="Q20" s="1239"/>
      <c r="R20" s="1239"/>
      <c r="S20" s="1239"/>
      <c r="T20" s="1239"/>
      <c r="U20" s="1239"/>
      <c r="V20" s="1239"/>
      <c r="W20" s="631" t="s">
        <v>633</v>
      </c>
      <c r="Y20" s="590"/>
      <c r="Z20" s="590" t="str">
        <f t="shared" si="0"/>
        <v xml:space="preserve">Наименование системы теплоснабжения </v>
      </c>
      <c r="AA20" s="590"/>
      <c r="AB20" s="590"/>
      <c r="AC20" s="590"/>
    </row>
    <row r="21" spans="1:29" ht="22.5">
      <c r="A21" s="1238"/>
      <c r="B21" s="1238"/>
      <c r="C21" s="1238"/>
      <c r="D21" s="1238">
        <v>1</v>
      </c>
      <c r="E21" s="868"/>
      <c r="F21" s="868"/>
      <c r="G21" s="868"/>
      <c r="H21" s="868"/>
      <c r="I21" s="870"/>
      <c r="J21" s="862"/>
      <c r="K21" s="865"/>
      <c r="L21" s="594" t="str">
        <f>mergeValue(A21) &amp;"."&amp; mergeValue(B21)&amp;"."&amp; mergeValue(C21)&amp;"."&amp; mergeValue(D21)</f>
        <v>1.1.1.1</v>
      </c>
      <c r="M21" s="549" t="s">
        <v>22</v>
      </c>
      <c r="N21" s="647"/>
      <c r="O21" s="1239"/>
      <c r="P21" s="1239"/>
      <c r="Q21" s="1239"/>
      <c r="R21" s="1239"/>
      <c r="S21" s="1239"/>
      <c r="T21" s="1239"/>
      <c r="U21" s="1239"/>
      <c r="V21" s="1239"/>
      <c r="W21" s="631" t="s">
        <v>634</v>
      </c>
      <c r="Y21" s="590"/>
      <c r="Z21" s="590" t="str">
        <f t="shared" si="0"/>
        <v xml:space="preserve">Источник тепловой энергии  </v>
      </c>
      <c r="AA21" s="590"/>
      <c r="AB21" s="590"/>
      <c r="AC21" s="590"/>
    </row>
    <row r="22" spans="1:29" ht="101.25">
      <c r="A22" s="1238"/>
      <c r="B22" s="1238"/>
      <c r="C22" s="1238"/>
      <c r="D22" s="1238"/>
      <c r="E22" s="1238">
        <v>1</v>
      </c>
      <c r="F22" s="868"/>
      <c r="G22" s="868"/>
      <c r="H22" s="866">
        <v>1</v>
      </c>
      <c r="I22" s="1238">
        <v>1</v>
      </c>
      <c r="J22" s="868"/>
      <c r="K22" s="873"/>
      <c r="L22" s="594" t="str">
        <f>mergeValue(A22) &amp;"."&amp; mergeValue(B22)&amp;"."&amp; mergeValue(C22)&amp;"."&amp; mergeValue(D22)&amp;"."&amp; mergeValue(E22)</f>
        <v>1.1.1.1.1</v>
      </c>
      <c r="M22" s="555" t="s">
        <v>9</v>
      </c>
      <c r="N22" s="647"/>
      <c r="O22" s="1240"/>
      <c r="P22" s="1240"/>
      <c r="Q22" s="1240"/>
      <c r="R22" s="1240"/>
      <c r="S22" s="1240"/>
      <c r="T22" s="1240"/>
      <c r="U22" s="1240"/>
      <c r="V22" s="1240"/>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38"/>
      <c r="B23" s="1238"/>
      <c r="C23" s="1238"/>
      <c r="D23" s="1238"/>
      <c r="E23" s="1238"/>
      <c r="F23" s="1238">
        <v>1</v>
      </c>
      <c r="G23" s="866"/>
      <c r="H23" s="866"/>
      <c r="I23" s="1238"/>
      <c r="J23" s="1238">
        <v>1</v>
      </c>
      <c r="K23" s="874"/>
      <c r="L23" s="594" t="str">
        <f>mergeValue(A23) &amp;"."&amp; mergeValue(B23)&amp;"."&amp; mergeValue(C23)&amp;"."&amp; mergeValue(D23)&amp;"."&amp; mergeValue(E23)&amp;"."&amp; mergeValue(F23)</f>
        <v>1.1.1.1.1.1</v>
      </c>
      <c r="M23" s="556" t="s">
        <v>10</v>
      </c>
      <c r="N23" s="647"/>
      <c r="O23" s="1241"/>
      <c r="P23" s="1242"/>
      <c r="Q23" s="1242"/>
      <c r="R23" s="1242"/>
      <c r="S23" s="1242"/>
      <c r="T23" s="1242"/>
      <c r="U23" s="1242"/>
      <c r="V23" s="1243"/>
      <c r="W23" s="631" t="s">
        <v>636</v>
      </c>
      <c r="Y23" s="590"/>
      <c r="Z23" s="590" t="str">
        <f t="shared" si="0"/>
        <v>Группа потребителей</v>
      </c>
      <c r="AA23" s="590"/>
      <c r="AB23" s="590"/>
      <c r="AC23" s="590"/>
    </row>
    <row r="24" spans="1:29" ht="189" customHeight="1">
      <c r="A24" s="1238"/>
      <c r="B24" s="1238"/>
      <c r="C24" s="1238"/>
      <c r="D24" s="1238"/>
      <c r="E24" s="1238"/>
      <c r="F24" s="1238"/>
      <c r="G24" s="866">
        <v>1</v>
      </c>
      <c r="H24" s="866"/>
      <c r="I24" s="1238"/>
      <c r="J24" s="1238"/>
      <c r="K24" s="874">
        <v>1</v>
      </c>
      <c r="L24" s="594" t="str">
        <f>mergeValue(A24) &amp;"."&amp; mergeValue(B24)&amp;"."&amp; mergeValue(C24)&amp;"."&amp; mergeValue(D24)&amp;"."&amp; mergeValue(E24)&amp;"."&amp; mergeValue(F24)&amp;"."&amp; mergeValue(G24)</f>
        <v>1.1.1.1.1.1.1</v>
      </c>
      <c r="M24" s="1066"/>
      <c r="N24" s="647"/>
      <c r="O24" s="563"/>
      <c r="P24" s="563"/>
      <c r="Q24" s="1091"/>
      <c r="R24" s="1233"/>
      <c r="S24" s="1234" t="s">
        <v>83</v>
      </c>
      <c r="T24" s="1233"/>
      <c r="U24" s="1234" t="s">
        <v>84</v>
      </c>
      <c r="V24" s="563"/>
      <c r="W24" s="1209" t="s">
        <v>655</v>
      </c>
      <c r="X24" s="586" t="str">
        <f>strCheckDate(O25:V25)</f>
        <v/>
      </c>
      <c r="Y24" s="590"/>
      <c r="Z24" s="590" t="str">
        <f t="shared" si="0"/>
        <v/>
      </c>
      <c r="AA24" s="590"/>
      <c r="AB24" s="590"/>
      <c r="AC24" s="590"/>
    </row>
    <row r="25" spans="1:29" ht="11.25" hidden="1" customHeight="1">
      <c r="A25" s="1238"/>
      <c r="B25" s="1238"/>
      <c r="C25" s="1238"/>
      <c r="D25" s="1238"/>
      <c r="E25" s="1238"/>
      <c r="F25" s="1238"/>
      <c r="G25" s="866"/>
      <c r="H25" s="866"/>
      <c r="I25" s="1238"/>
      <c r="J25" s="1238"/>
      <c r="K25" s="874"/>
      <c r="L25" s="601"/>
      <c r="M25" s="647"/>
      <c r="N25" s="647"/>
      <c r="O25" s="563"/>
      <c r="P25" s="563"/>
      <c r="Q25" s="585" t="str">
        <f>R24 &amp; "-" &amp; T24</f>
        <v>-</v>
      </c>
      <c r="R25" s="1233"/>
      <c r="S25" s="1234"/>
      <c r="T25" s="1233"/>
      <c r="U25" s="1234"/>
      <c r="V25" s="563"/>
      <c r="W25" s="1210"/>
      <c r="Y25" s="590"/>
      <c r="Z25" s="590" t="str">
        <f t="shared" si="0"/>
        <v/>
      </c>
      <c r="AA25" s="590"/>
      <c r="AB25" s="590"/>
      <c r="AC25" s="590"/>
    </row>
    <row r="26" spans="1:29" ht="15" customHeight="1">
      <c r="A26" s="1238"/>
      <c r="B26" s="1238"/>
      <c r="C26" s="1238"/>
      <c r="D26" s="1238"/>
      <c r="E26" s="1238"/>
      <c r="F26" s="1238"/>
      <c r="G26" s="868"/>
      <c r="H26" s="866"/>
      <c r="I26" s="1238"/>
      <c r="J26" s="1238"/>
      <c r="K26" s="873"/>
      <c r="L26" s="539"/>
      <c r="M26" s="558" t="s">
        <v>25</v>
      </c>
      <c r="N26" s="565"/>
      <c r="O26" s="565"/>
      <c r="P26" s="565"/>
      <c r="Q26" s="565"/>
      <c r="R26" s="565"/>
      <c r="S26" s="565"/>
      <c r="T26" s="565"/>
      <c r="U26" s="565"/>
      <c r="V26" s="561"/>
      <c r="W26" s="1211"/>
      <c r="Y26" s="590"/>
      <c r="Z26" s="590" t="str">
        <f t="shared" si="0"/>
        <v>Добавить вид теплоносителя (параметры теплоносителя)</v>
      </c>
      <c r="AA26" s="590"/>
      <c r="AB26" s="590"/>
      <c r="AC26" s="590"/>
    </row>
    <row r="27" spans="1:29" ht="15" customHeight="1">
      <c r="A27" s="1238"/>
      <c r="B27" s="1238"/>
      <c r="C27" s="1238"/>
      <c r="D27" s="1238"/>
      <c r="E27" s="1238"/>
      <c r="F27" s="868"/>
      <c r="G27" s="868"/>
      <c r="H27" s="866"/>
      <c r="I27" s="1238"/>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38"/>
      <c r="B28" s="1238"/>
      <c r="C28" s="1238"/>
      <c r="D28" s="1238"/>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38"/>
      <c r="B29" s="1238"/>
      <c r="C29" s="1238"/>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38"/>
      <c r="B30" s="1238"/>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38"/>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4"/>
      <c r="M32" s="566" t="s">
        <v>308</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202" t="s">
        <v>632</v>
      </c>
      <c r="N34" s="1202"/>
      <c r="O34" s="1202"/>
      <c r="P34" s="1202"/>
      <c r="Q34" s="1202"/>
      <c r="R34" s="1202"/>
      <c r="S34" s="1202"/>
      <c r="T34" s="1202"/>
      <c r="U34" s="1202"/>
      <c r="V34" s="1202"/>
      <c r="W34" s="1202"/>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48</v>
      </c>
    </row>
    <row r="2" spans="1:20" ht="22.5">
      <c r="F2" s="1203" t="s">
        <v>491</v>
      </c>
      <c r="G2" s="1204"/>
      <c r="H2" s="1205"/>
      <c r="I2" s="807"/>
    </row>
    <row r="3" spans="1:20" ht="3" customHeight="1"/>
    <row r="4" spans="1:20" s="1008" customFormat="1" ht="11.25">
      <c r="A4" s="1014"/>
      <c r="B4" s="1014"/>
      <c r="C4" s="1014"/>
      <c r="D4" s="1014"/>
      <c r="F4" s="1154" t="s">
        <v>453</v>
      </c>
      <c r="G4" s="1154"/>
      <c r="H4" s="1154"/>
      <c r="I4" s="1206" t="s">
        <v>454</v>
      </c>
      <c r="J4" s="1014"/>
      <c r="K4" s="1014"/>
      <c r="L4" s="1014"/>
      <c r="M4" s="1014"/>
      <c r="N4" s="1014"/>
      <c r="O4" s="1014"/>
      <c r="P4" s="1014"/>
      <c r="Q4" s="1014"/>
      <c r="R4" s="1014"/>
      <c r="S4" s="1014"/>
      <c r="T4" s="1014"/>
    </row>
    <row r="5" spans="1:20" s="1008" customFormat="1" ht="11.25" customHeight="1">
      <c r="A5" s="1014"/>
      <c r="B5" s="1014"/>
      <c r="C5" s="1014"/>
      <c r="D5" s="1014"/>
      <c r="F5" s="1023" t="s">
        <v>91</v>
      </c>
      <c r="G5" s="811" t="s">
        <v>456</v>
      </c>
      <c r="H5" s="1032" t="s">
        <v>441</v>
      </c>
      <c r="I5" s="1206"/>
      <c r="J5" s="1014"/>
      <c r="K5" s="1014"/>
      <c r="L5" s="1014"/>
      <c r="M5" s="1014"/>
      <c r="N5" s="1014"/>
      <c r="O5" s="1014"/>
      <c r="P5" s="1014"/>
      <c r="Q5" s="1014"/>
      <c r="R5" s="1014"/>
      <c r="S5" s="1014"/>
      <c r="T5" s="1014"/>
    </row>
    <row r="6" spans="1:20" s="1008" customFormat="1" ht="12" customHeight="1">
      <c r="A6" s="1014"/>
      <c r="B6" s="1014"/>
      <c r="C6" s="1014"/>
      <c r="D6" s="1014"/>
      <c r="F6" s="812" t="s">
        <v>92</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28.12.2018</v>
      </c>
      <c r="I7" s="817" t="s">
        <v>493</v>
      </c>
      <c r="J7" s="616"/>
      <c r="K7" s="1014"/>
      <c r="L7" s="1014"/>
      <c r="M7" s="1014"/>
      <c r="N7" s="1014"/>
      <c r="O7" s="1014"/>
      <c r="P7" s="1014"/>
      <c r="Q7" s="1014"/>
      <c r="R7" s="1014"/>
      <c r="S7" s="1014"/>
      <c r="T7" s="1014"/>
    </row>
    <row r="8" spans="1:20" s="1008" customFormat="1" ht="45">
      <c r="A8" s="1207">
        <v>1</v>
      </c>
      <c r="B8" s="1014"/>
      <c r="C8" s="1014"/>
      <c r="D8" s="1014"/>
      <c r="F8" s="1030" t="str">
        <f>"2." &amp;mergeValue(A8)</f>
        <v>2.1</v>
      </c>
      <c r="G8" s="816" t="s">
        <v>494</v>
      </c>
      <c r="H8" s="1028"/>
      <c r="I8" s="817" t="s">
        <v>590</v>
      </c>
      <c r="J8" s="616"/>
      <c r="K8" s="1014"/>
      <c r="L8" s="1014"/>
      <c r="M8" s="1014"/>
      <c r="N8" s="1014"/>
      <c r="O8" s="1014"/>
      <c r="P8" s="1014"/>
      <c r="Q8" s="1014"/>
      <c r="R8" s="1014"/>
      <c r="S8" s="1014"/>
      <c r="T8" s="1014"/>
    </row>
    <row r="9" spans="1:20" s="1008" customFormat="1" ht="22.5">
      <c r="A9" s="1207"/>
      <c r="B9" s="1014"/>
      <c r="C9" s="1014"/>
      <c r="D9" s="1014"/>
      <c r="F9" s="1030" t="str">
        <f>"3." &amp;mergeValue(A9)</f>
        <v>3.1</v>
      </c>
      <c r="G9" s="816" t="s">
        <v>495</v>
      </c>
      <c r="H9" s="1028"/>
      <c r="I9" s="817" t="s">
        <v>588</v>
      </c>
      <c r="J9" s="616"/>
      <c r="K9" s="1014"/>
      <c r="L9" s="1014"/>
      <c r="M9" s="1014"/>
      <c r="N9" s="1014"/>
      <c r="O9" s="1014"/>
      <c r="P9" s="1014"/>
      <c r="Q9" s="1014"/>
      <c r="R9" s="1014"/>
      <c r="S9" s="1014"/>
      <c r="T9" s="1014"/>
    </row>
    <row r="10" spans="1:20" s="1008" customFormat="1" ht="22.5">
      <c r="A10" s="1207"/>
      <c r="B10" s="1014"/>
      <c r="C10" s="1014"/>
      <c r="D10" s="1014"/>
      <c r="F10" s="1030" t="str">
        <f>"4."&amp;mergeValue(A10)</f>
        <v>4.1</v>
      </c>
      <c r="G10" s="816" t="s">
        <v>496</v>
      </c>
      <c r="H10" s="1032" t="s">
        <v>457</v>
      </c>
      <c r="I10" s="817"/>
      <c r="J10" s="616"/>
      <c r="K10" s="1014"/>
      <c r="L10" s="1014"/>
      <c r="M10" s="1014"/>
      <c r="N10" s="1014"/>
      <c r="O10" s="1014"/>
      <c r="P10" s="1014"/>
      <c r="Q10" s="1014"/>
      <c r="R10" s="1014"/>
      <c r="S10" s="1014"/>
      <c r="T10" s="1014"/>
    </row>
    <row r="11" spans="1:20" s="1008" customFormat="1" ht="18.75">
      <c r="A11" s="1207"/>
      <c r="B11" s="1207">
        <v>1</v>
      </c>
      <c r="C11" s="1024"/>
      <c r="D11" s="1024"/>
      <c r="F11" s="1030" t="str">
        <f>"4."&amp;mergeValue(A11) &amp;"."&amp;mergeValue(B11)</f>
        <v>4.1.1</v>
      </c>
      <c r="G11" s="831" t="s">
        <v>592</v>
      </c>
      <c r="H11" s="1028" t="str">
        <f>IF(region_name="","",region_name)</f>
        <v>Волгоградская область</v>
      </c>
      <c r="I11" s="817" t="s">
        <v>499</v>
      </c>
      <c r="J11" s="616"/>
      <c r="K11" s="1014"/>
      <c r="L11" s="1014"/>
      <c r="M11" s="1014"/>
      <c r="N11" s="1014"/>
      <c r="O11" s="1014"/>
      <c r="P11" s="1014"/>
      <c r="Q11" s="1014"/>
      <c r="R11" s="1014"/>
      <c r="S11" s="1014"/>
      <c r="T11" s="1014"/>
    </row>
    <row r="12" spans="1:20" s="1008" customFormat="1" ht="22.5">
      <c r="A12" s="1207"/>
      <c r="B12" s="1207"/>
      <c r="C12" s="1207">
        <v>1</v>
      </c>
      <c r="D12" s="1024"/>
      <c r="F12" s="1030" t="str">
        <f>"4."&amp;mergeValue(A12) &amp;"."&amp;mergeValue(B12)&amp;"."&amp;mergeValue(C12)</f>
        <v>4.1.1.1</v>
      </c>
      <c r="G12" s="818" t="s">
        <v>497</v>
      </c>
      <c r="H12" s="1028"/>
      <c r="I12" s="817" t="s">
        <v>500</v>
      </c>
      <c r="J12" s="616"/>
      <c r="K12" s="1014"/>
      <c r="L12" s="1014"/>
      <c r="M12" s="1014"/>
      <c r="N12" s="1014"/>
      <c r="O12" s="1014"/>
      <c r="P12" s="1014"/>
      <c r="Q12" s="1014"/>
      <c r="R12" s="1014"/>
      <c r="S12" s="1014"/>
      <c r="T12" s="1014"/>
    </row>
    <row r="13" spans="1:20" s="1008" customFormat="1" ht="39" customHeight="1">
      <c r="A13" s="1207"/>
      <c r="B13" s="1207"/>
      <c r="C13" s="1207"/>
      <c r="D13" s="1024">
        <v>1</v>
      </c>
      <c r="F13" s="1030" t="str">
        <f>"4."&amp;mergeValue(A13) &amp;"."&amp;mergeValue(B13)&amp;"."&amp;mergeValue(C13)&amp;"."&amp;mergeValue(D13)</f>
        <v>4.1.1.1.1</v>
      </c>
      <c r="G13" s="819" t="s">
        <v>498</v>
      </c>
      <c r="H13" s="1028"/>
      <c r="I13" s="1208" t="s">
        <v>591</v>
      </c>
      <c r="J13" s="616"/>
      <c r="K13" s="1014"/>
      <c r="L13" s="1014"/>
      <c r="M13" s="1014"/>
      <c r="N13" s="1014"/>
      <c r="O13" s="1014"/>
      <c r="P13" s="1014"/>
      <c r="Q13" s="1014"/>
      <c r="R13" s="1014"/>
      <c r="S13" s="1014"/>
      <c r="T13" s="1014"/>
    </row>
    <row r="14" spans="1:20" s="1008" customFormat="1" ht="18.75">
      <c r="A14" s="1207"/>
      <c r="B14" s="1207"/>
      <c r="C14" s="1207"/>
      <c r="D14" s="1024"/>
      <c r="F14" s="820"/>
      <c r="G14" s="1001" t="s">
        <v>4</v>
      </c>
      <c r="H14" s="625"/>
      <c r="I14" s="1208"/>
      <c r="J14" s="616"/>
      <c r="K14" s="1014"/>
      <c r="L14" s="1014"/>
      <c r="M14" s="1014"/>
      <c r="N14" s="1014"/>
      <c r="O14" s="1014"/>
      <c r="P14" s="1014"/>
      <c r="Q14" s="1014"/>
      <c r="R14" s="1014"/>
      <c r="S14" s="1014"/>
      <c r="T14" s="1014"/>
    </row>
    <row r="15" spans="1:20" s="1008" customFormat="1" ht="18.75">
      <c r="A15" s="1207"/>
      <c r="B15" s="1207"/>
      <c r="C15" s="1024"/>
      <c r="D15" s="1024"/>
      <c r="F15" s="635"/>
      <c r="G15" s="578" t="s">
        <v>402</v>
      </c>
      <c r="H15" s="636"/>
      <c r="I15" s="637"/>
      <c r="J15" s="616"/>
      <c r="K15" s="1014"/>
      <c r="L15" s="1014"/>
      <c r="M15" s="1014"/>
      <c r="N15" s="1014"/>
      <c r="O15" s="1014"/>
      <c r="P15" s="1014"/>
      <c r="Q15" s="1014"/>
      <c r="R15" s="1014"/>
      <c r="S15" s="1014"/>
      <c r="T15" s="1014"/>
    </row>
    <row r="16" spans="1:20" s="1008" customFormat="1" ht="18.75">
      <c r="A16" s="1207"/>
      <c r="B16" s="1014"/>
      <c r="C16" s="1014"/>
      <c r="D16" s="1014"/>
      <c r="F16" s="820"/>
      <c r="G16" s="734" t="s">
        <v>506</v>
      </c>
      <c r="H16" s="821"/>
      <c r="I16" s="822"/>
      <c r="J16" s="616"/>
      <c r="K16" s="1014"/>
      <c r="L16" s="1014"/>
      <c r="M16" s="1014"/>
      <c r="N16" s="1014"/>
      <c r="O16" s="1014"/>
      <c r="P16" s="1014"/>
      <c r="Q16" s="1014"/>
      <c r="R16" s="1014"/>
      <c r="S16" s="1014"/>
      <c r="T16" s="1014"/>
    </row>
    <row r="17" spans="1:20" s="1008" customFormat="1" ht="18.75">
      <c r="A17" s="1014"/>
      <c r="B17" s="1014"/>
      <c r="C17" s="1014"/>
      <c r="D17" s="1014"/>
      <c r="F17" s="820"/>
      <c r="G17" s="737" t="s">
        <v>505</v>
      </c>
      <c r="H17" s="821"/>
      <c r="I17" s="822"/>
      <c r="J17" s="616"/>
      <c r="K17" s="1014"/>
      <c r="L17" s="1014"/>
      <c r="M17" s="1014"/>
      <c r="N17" s="1014"/>
      <c r="O17" s="1014"/>
      <c r="P17" s="1014"/>
      <c r="Q17" s="1014"/>
      <c r="R17" s="1014"/>
      <c r="S17" s="1014"/>
      <c r="T17" s="1014"/>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2" t="s">
        <v>593</v>
      </c>
      <c r="H19" s="1202"/>
      <c r="I19" s="98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9"/>
    <col min="26" max="26" width="11.140625" style="1009" customWidth="1"/>
    <col min="27" max="34" width="10.5703125" style="1009"/>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35" t="s">
        <v>631</v>
      </c>
      <c r="M5" s="1235"/>
      <c r="N5" s="1235"/>
      <c r="O5" s="1235"/>
      <c r="P5" s="1235"/>
      <c r="Q5" s="1235"/>
      <c r="R5" s="1235"/>
      <c r="S5" s="1235"/>
      <c r="T5" s="1235"/>
      <c r="U5" s="665"/>
    </row>
    <row r="6" spans="1:34" ht="3" customHeight="1">
      <c r="J6" s="996"/>
      <c r="K6" s="996"/>
      <c r="L6" s="992"/>
      <c r="M6" s="992"/>
      <c r="N6" s="992"/>
      <c r="O6" s="756"/>
      <c r="P6" s="756"/>
      <c r="Q6" s="756"/>
      <c r="R6" s="756"/>
      <c r="S6" s="756"/>
      <c r="T6" s="756"/>
      <c r="U6" s="756"/>
      <c r="V6" s="999"/>
    </row>
    <row r="7" spans="1:34" s="1008" customFormat="1" ht="22.5">
      <c r="A7" s="1014"/>
      <c r="B7" s="1014"/>
      <c r="C7" s="1014"/>
      <c r="D7" s="1014"/>
      <c r="E7" s="1014"/>
      <c r="F7" s="1014"/>
      <c r="G7" s="1014"/>
      <c r="H7" s="1014"/>
      <c r="L7" s="500"/>
      <c r="M7" s="618" t="s">
        <v>502</v>
      </c>
      <c r="N7" s="667"/>
      <c r="O7" s="1212" t="str">
        <f>IF(NameOrPr_ch="",IF(NameOrPr="","",NameOrPr),NameOrPr_ch)</f>
        <v>Комитет тарифного регулирования Волгоградской области</v>
      </c>
      <c r="P7" s="1212"/>
      <c r="Q7" s="1212"/>
      <c r="R7" s="1212"/>
      <c r="S7" s="1212"/>
      <c r="T7" s="1212"/>
      <c r="U7" s="768"/>
      <c r="V7" s="768"/>
      <c r="W7" s="520"/>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0"/>
      <c r="M8" s="618" t="s">
        <v>596</v>
      </c>
      <c r="N8" s="667"/>
      <c r="O8" s="1212" t="str">
        <f>IF(datePr_ch="",IF(datePr="","",datePr),datePr_ch)</f>
        <v>19.12.2018</v>
      </c>
      <c r="P8" s="1212"/>
      <c r="Q8" s="1212"/>
      <c r="R8" s="1212"/>
      <c r="S8" s="1212"/>
      <c r="T8" s="1212"/>
      <c r="U8" s="768"/>
      <c r="V8" s="768"/>
      <c r="W8" s="520"/>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2"/>
      <c r="M9" s="618" t="s">
        <v>595</v>
      </c>
      <c r="N9" s="667"/>
      <c r="O9" s="1212" t="str">
        <f>IF(numberPr_ch="",IF(numberPr="","",numberPr),numberPr_ch)</f>
        <v>№46/57</v>
      </c>
      <c r="P9" s="1212"/>
      <c r="Q9" s="1212"/>
      <c r="R9" s="1212"/>
      <c r="S9" s="1212"/>
      <c r="T9" s="1212"/>
      <c r="U9" s="768"/>
      <c r="V9" s="768"/>
      <c r="W9" s="520"/>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2"/>
      <c r="M10" s="618" t="s">
        <v>501</v>
      </c>
      <c r="N10" s="667"/>
      <c r="O10" s="1212" t="str">
        <f>IF(IstPub_ch="",IF(IstPub="","",IstPub),IstPub_ch)</f>
        <v xml:space="preserve">Государственная система правовой информации.
Официальный интернет-портал правовой информации. www.pravo.gov.ru         </v>
      </c>
      <c r="P10" s="1212"/>
      <c r="Q10" s="1212"/>
      <c r="R10" s="1212"/>
      <c r="S10" s="1212"/>
      <c r="T10" s="1212"/>
      <c r="U10" s="768"/>
      <c r="V10" s="768"/>
      <c r="W10" s="520"/>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36"/>
      <c r="M11" s="1236"/>
      <c r="N11" s="1025"/>
      <c r="O11" s="768"/>
      <c r="P11" s="768"/>
      <c r="Q11" s="768"/>
      <c r="R11" s="768"/>
      <c r="S11" s="768"/>
      <c r="T11" s="768"/>
      <c r="U11" s="1012" t="s">
        <v>372</v>
      </c>
      <c r="X11" s="1014"/>
      <c r="Y11" s="1014"/>
      <c r="Z11" s="1014"/>
      <c r="AA11" s="1014"/>
      <c r="AB11" s="1014"/>
      <c r="AC11" s="1014"/>
      <c r="AD11" s="1014"/>
      <c r="AE11" s="1014"/>
      <c r="AF11" s="1014"/>
      <c r="AG11" s="1014"/>
      <c r="AH11" s="1014"/>
    </row>
    <row r="12" spans="1:34">
      <c r="J12" s="996"/>
      <c r="K12" s="996"/>
      <c r="L12" s="992"/>
      <c r="M12" s="992"/>
      <c r="N12" s="503"/>
      <c r="O12" s="1213"/>
      <c r="P12" s="1213"/>
      <c r="Q12" s="1213"/>
      <c r="R12" s="1213"/>
      <c r="S12" s="1213"/>
      <c r="T12" s="1213"/>
      <c r="U12" s="1213"/>
    </row>
    <row r="13" spans="1:34">
      <c r="J13" s="996"/>
      <c r="K13" s="996"/>
      <c r="L13" s="1154" t="s">
        <v>453</v>
      </c>
      <c r="M13" s="1154"/>
      <c r="N13" s="1154"/>
      <c r="O13" s="1154"/>
      <c r="P13" s="1154"/>
      <c r="Q13" s="1154"/>
      <c r="R13" s="1154"/>
      <c r="S13" s="1154"/>
      <c r="T13" s="1154"/>
      <c r="U13" s="1154"/>
      <c r="V13" s="1154"/>
      <c r="W13" s="1154" t="s">
        <v>454</v>
      </c>
    </row>
    <row r="14" spans="1:34" ht="14.25" customHeight="1">
      <c r="J14" s="996"/>
      <c r="K14" s="996"/>
      <c r="L14" s="1219" t="s">
        <v>91</v>
      </c>
      <c r="M14" s="1219" t="s">
        <v>639</v>
      </c>
      <c r="N14" s="662"/>
      <c r="O14" s="1220" t="s">
        <v>641</v>
      </c>
      <c r="P14" s="1221"/>
      <c r="Q14" s="1221"/>
      <c r="R14" s="1221"/>
      <c r="S14" s="1221"/>
      <c r="T14" s="1222"/>
      <c r="U14" s="1230" t="s">
        <v>340</v>
      </c>
      <c r="V14" s="1216" t="s">
        <v>274</v>
      </c>
      <c r="W14" s="1154"/>
    </row>
    <row r="15" spans="1:34" ht="14.25" customHeight="1">
      <c r="J15" s="996"/>
      <c r="K15" s="996"/>
      <c r="L15" s="1219"/>
      <c r="M15" s="1219"/>
      <c r="N15" s="663"/>
      <c r="O15" s="1225" t="s">
        <v>605</v>
      </c>
      <c r="P15" s="1223" t="s">
        <v>270</v>
      </c>
      <c r="Q15" s="1224"/>
      <c r="R15" s="1227" t="s">
        <v>654</v>
      </c>
      <c r="S15" s="1228"/>
      <c r="T15" s="1229"/>
      <c r="U15" s="1231"/>
      <c r="V15" s="1217"/>
      <c r="W15" s="1154"/>
    </row>
    <row r="16" spans="1:34" ht="33.75" customHeight="1">
      <c r="J16" s="996"/>
      <c r="K16" s="996"/>
      <c r="L16" s="1219"/>
      <c r="M16" s="1219"/>
      <c r="N16" s="664"/>
      <c r="O16" s="1226"/>
      <c r="P16" s="757" t="s">
        <v>606</v>
      </c>
      <c r="Q16" s="757" t="s">
        <v>6</v>
      </c>
      <c r="R16" s="1029" t="s">
        <v>273</v>
      </c>
      <c r="S16" s="1214" t="s">
        <v>272</v>
      </c>
      <c r="T16" s="1215"/>
      <c r="U16" s="1232"/>
      <c r="V16" s="1218"/>
      <c r="W16" s="1154"/>
    </row>
    <row r="17" spans="1:36">
      <c r="J17" s="996"/>
      <c r="K17" s="570">
        <v>1</v>
      </c>
      <c r="L17" s="648" t="s">
        <v>92</v>
      </c>
      <c r="M17" s="648" t="s">
        <v>48</v>
      </c>
      <c r="N17" s="650" t="str">
        <f ca="1">OFFSET(N17,0,-1)</f>
        <v>2</v>
      </c>
      <c r="O17" s="1026">
        <f ca="1">OFFSET(O17,0,-1)+1</f>
        <v>3</v>
      </c>
      <c r="P17" s="1026">
        <f ca="1">OFFSET(P17,0,-1)+1</f>
        <v>4</v>
      </c>
      <c r="Q17" s="1026">
        <f ca="1">OFFSET(Q17,0,-1)+1</f>
        <v>5</v>
      </c>
      <c r="R17" s="1026">
        <f ca="1">OFFSET(R17,0,-1)+1</f>
        <v>6</v>
      </c>
      <c r="S17" s="1237">
        <f ca="1">OFFSET(S17,0,-1)+1</f>
        <v>7</v>
      </c>
      <c r="T17" s="1237"/>
      <c r="U17" s="1026">
        <f ca="1">OFFSET(U17,0,-2)+1</f>
        <v>8</v>
      </c>
      <c r="V17" s="650">
        <f ca="1">OFFSET(V17,0,-1)</f>
        <v>8</v>
      </c>
      <c r="W17" s="1026">
        <f ca="1">OFFSET(W17,0,-1)+1</f>
        <v>9</v>
      </c>
    </row>
    <row r="18" spans="1:36" ht="22.5">
      <c r="A18" s="1238">
        <v>1</v>
      </c>
      <c r="B18" s="1016"/>
      <c r="C18" s="1016"/>
      <c r="D18" s="1016"/>
      <c r="E18" s="982"/>
      <c r="F18" s="1027"/>
      <c r="G18" s="1027"/>
      <c r="H18" s="1027"/>
      <c r="I18" s="984"/>
      <c r="J18" s="980"/>
      <c r="K18" s="964"/>
      <c r="L18" s="1031">
        <f>mergeValue(A18)</f>
        <v>1</v>
      </c>
      <c r="M18" s="642" t="s">
        <v>20</v>
      </c>
      <c r="N18" s="647"/>
      <c r="O18" s="1239"/>
      <c r="P18" s="1239"/>
      <c r="Q18" s="1239"/>
      <c r="R18" s="1239"/>
      <c r="S18" s="1239"/>
      <c r="T18" s="1239"/>
      <c r="U18" s="1239"/>
      <c r="V18" s="1239"/>
      <c r="W18" s="631" t="s">
        <v>476</v>
      </c>
      <c r="Y18" s="830"/>
      <c r="Z18" s="830" t="str">
        <f t="shared" ref="Z18:Z31" si="0">IF(M18="","",M18 )</f>
        <v>Наименование тарифа</v>
      </c>
      <c r="AA18" s="830"/>
      <c r="AB18" s="830"/>
      <c r="AC18" s="830"/>
      <c r="AI18" s="1009"/>
      <c r="AJ18" s="1009"/>
    </row>
    <row r="19" spans="1:36" ht="22.5">
      <c r="A19" s="1238"/>
      <c r="B19" s="1238">
        <v>1</v>
      </c>
      <c r="C19" s="1016"/>
      <c r="D19" s="1016"/>
      <c r="E19" s="1027"/>
      <c r="F19" s="1027"/>
      <c r="G19" s="1027"/>
      <c r="H19" s="1027"/>
      <c r="I19" s="1022"/>
      <c r="J19" s="955"/>
      <c r="K19" s="958"/>
      <c r="L19" s="1031" t="str">
        <f>mergeValue(A19) &amp;"."&amp; mergeValue(B19)</f>
        <v>1.1</v>
      </c>
      <c r="M19" s="693" t="s">
        <v>16</v>
      </c>
      <c r="N19" s="647"/>
      <c r="O19" s="1239"/>
      <c r="P19" s="1239"/>
      <c r="Q19" s="1239"/>
      <c r="R19" s="1239"/>
      <c r="S19" s="1239"/>
      <c r="T19" s="1239"/>
      <c r="U19" s="1239"/>
      <c r="V19" s="1239"/>
      <c r="W19" s="631" t="s">
        <v>477</v>
      </c>
      <c r="Y19" s="830"/>
      <c r="Z19" s="830" t="str">
        <f t="shared" si="0"/>
        <v>Территория действия тарифа</v>
      </c>
      <c r="AA19" s="830"/>
      <c r="AB19" s="830"/>
      <c r="AC19" s="830"/>
      <c r="AI19" s="1009"/>
      <c r="AJ19" s="1009"/>
    </row>
    <row r="20" spans="1:36" ht="22.5">
      <c r="A20" s="1238"/>
      <c r="B20" s="1238"/>
      <c r="C20" s="1238">
        <v>1</v>
      </c>
      <c r="D20" s="1016"/>
      <c r="E20" s="1027"/>
      <c r="F20" s="1027"/>
      <c r="G20" s="1027"/>
      <c r="H20" s="1027"/>
      <c r="I20" s="963"/>
      <c r="J20" s="955"/>
      <c r="K20" s="958"/>
      <c r="L20" s="1031" t="str">
        <f>mergeValue(A20) &amp;"."&amp; mergeValue(B20)&amp;"."&amp; mergeValue(C20)</f>
        <v>1.1.1</v>
      </c>
      <c r="M20" s="694" t="s">
        <v>7</v>
      </c>
      <c r="N20" s="647"/>
      <c r="O20" s="1239"/>
      <c r="P20" s="1239"/>
      <c r="Q20" s="1239"/>
      <c r="R20" s="1239"/>
      <c r="S20" s="1239"/>
      <c r="T20" s="1239"/>
      <c r="U20" s="1239"/>
      <c r="V20" s="1239"/>
      <c r="W20" s="631" t="s">
        <v>633</v>
      </c>
      <c r="Y20" s="830"/>
      <c r="Z20" s="830" t="str">
        <f t="shared" si="0"/>
        <v xml:space="preserve">Наименование системы теплоснабжения </v>
      </c>
      <c r="AA20" s="830"/>
      <c r="AB20" s="830"/>
      <c r="AC20" s="830"/>
      <c r="AI20" s="1009"/>
      <c r="AJ20" s="1009"/>
    </row>
    <row r="21" spans="1:36" ht="22.5">
      <c r="A21" s="1238"/>
      <c r="B21" s="1238"/>
      <c r="C21" s="1238"/>
      <c r="D21" s="1238">
        <v>1</v>
      </c>
      <c r="E21" s="1027"/>
      <c r="F21" s="1027"/>
      <c r="G21" s="1027"/>
      <c r="H21" s="1027"/>
      <c r="I21" s="963"/>
      <c r="J21" s="955"/>
      <c r="K21" s="958"/>
      <c r="L21" s="1031" t="str">
        <f>mergeValue(A21) &amp;"."&amp; mergeValue(B21)&amp;"."&amp; mergeValue(C21)&amp;"."&amp; mergeValue(D21)</f>
        <v>1.1.1.1</v>
      </c>
      <c r="M21" s="695" t="s">
        <v>22</v>
      </c>
      <c r="N21" s="647"/>
      <c r="O21" s="1239"/>
      <c r="P21" s="1239"/>
      <c r="Q21" s="1239"/>
      <c r="R21" s="1239"/>
      <c r="S21" s="1239"/>
      <c r="T21" s="1239"/>
      <c r="U21" s="1239"/>
      <c r="V21" s="1239"/>
      <c r="W21" s="631" t="s">
        <v>634</v>
      </c>
      <c r="Y21" s="830"/>
      <c r="Z21" s="830" t="str">
        <f t="shared" si="0"/>
        <v xml:space="preserve">Источник тепловой энергии  </v>
      </c>
      <c r="AA21" s="830"/>
      <c r="AB21" s="830"/>
      <c r="AC21" s="830"/>
      <c r="AI21" s="1009"/>
      <c r="AJ21" s="1009"/>
    </row>
    <row r="22" spans="1:36" ht="101.25">
      <c r="A22" s="1238"/>
      <c r="B22" s="1238"/>
      <c r="C22" s="1238"/>
      <c r="D22" s="1238"/>
      <c r="E22" s="1238">
        <v>1</v>
      </c>
      <c r="F22" s="1027"/>
      <c r="G22" s="1027"/>
      <c r="H22" s="1016">
        <v>1</v>
      </c>
      <c r="I22" s="1238">
        <v>1</v>
      </c>
      <c r="J22" s="1027"/>
      <c r="K22" s="966"/>
      <c r="L22" s="1031" t="str">
        <f>mergeValue(A22) &amp;"."&amp; mergeValue(B22)&amp;"."&amp; mergeValue(C22)&amp;"."&amp; mergeValue(D22)&amp;"."&amp; mergeValue(E22)</f>
        <v>1.1.1.1.1</v>
      </c>
      <c r="M22" s="555" t="s">
        <v>9</v>
      </c>
      <c r="N22" s="647"/>
      <c r="O22" s="1240"/>
      <c r="P22" s="1240"/>
      <c r="Q22" s="1240"/>
      <c r="R22" s="1240"/>
      <c r="S22" s="1240"/>
      <c r="T22" s="1240"/>
      <c r="U22" s="1240"/>
      <c r="V22" s="1240"/>
      <c r="W22" s="631" t="s">
        <v>638</v>
      </c>
      <c r="Y22" s="830"/>
      <c r="Z22" s="830" t="str">
        <f t="shared" si="0"/>
        <v>Схема подключения теплопотребляющей установки к коллектору источника тепловой энергии</v>
      </c>
      <c r="AA22" s="830"/>
      <c r="AB22" s="830"/>
      <c r="AC22" s="830"/>
      <c r="AI22" s="1009"/>
      <c r="AJ22" s="1009"/>
    </row>
    <row r="23" spans="1:36" ht="90">
      <c r="A23" s="1238"/>
      <c r="B23" s="1238"/>
      <c r="C23" s="1238"/>
      <c r="D23" s="1238"/>
      <c r="E23" s="1238"/>
      <c r="F23" s="1238">
        <v>1</v>
      </c>
      <c r="G23" s="1016"/>
      <c r="H23" s="1016"/>
      <c r="I23" s="1238"/>
      <c r="J23" s="1238">
        <v>1</v>
      </c>
      <c r="K23" s="967"/>
      <c r="L23" s="1031" t="str">
        <f>mergeValue(A23) &amp;"."&amp; mergeValue(B23)&amp;"."&amp; mergeValue(C23)&amp;"."&amp; mergeValue(D23)&amp;"."&amp; mergeValue(E23)&amp;"."&amp; mergeValue(F23)</f>
        <v>1.1.1.1.1.1</v>
      </c>
      <c r="M23" s="556" t="s">
        <v>10</v>
      </c>
      <c r="N23" s="647"/>
      <c r="O23" s="1241"/>
      <c r="P23" s="1242"/>
      <c r="Q23" s="1242"/>
      <c r="R23" s="1242"/>
      <c r="S23" s="1242"/>
      <c r="T23" s="1242"/>
      <c r="U23" s="1242"/>
      <c r="V23" s="1243"/>
      <c r="W23" s="631" t="s">
        <v>636</v>
      </c>
      <c r="Y23" s="830"/>
      <c r="Z23" s="830" t="str">
        <f t="shared" si="0"/>
        <v>Группа потребителей</v>
      </c>
      <c r="AA23" s="830"/>
      <c r="AB23" s="830"/>
      <c r="AC23" s="830"/>
      <c r="AI23" s="1009"/>
      <c r="AJ23" s="1009"/>
    </row>
    <row r="24" spans="1:36" ht="189" customHeight="1">
      <c r="A24" s="1238"/>
      <c r="B24" s="1238"/>
      <c r="C24" s="1238"/>
      <c r="D24" s="1238"/>
      <c r="E24" s="1238"/>
      <c r="F24" s="1238"/>
      <c r="G24" s="1016">
        <v>1</v>
      </c>
      <c r="H24" s="1016"/>
      <c r="I24" s="1238"/>
      <c r="J24" s="1238"/>
      <c r="K24" s="967">
        <v>1</v>
      </c>
      <c r="L24" s="1031" t="str">
        <f>mergeValue(A24) &amp;"."&amp; mergeValue(B24)&amp;"."&amp; mergeValue(C24)&amp;"."&amp; mergeValue(D24)&amp;"."&amp; mergeValue(E24)&amp;"."&amp; mergeValue(F24)&amp;"."&amp; mergeValue(G24)</f>
        <v>1.1.1.1.1.1.1</v>
      </c>
      <c r="M24" s="1066"/>
      <c r="N24" s="647"/>
      <c r="O24" s="764"/>
      <c r="P24" s="764"/>
      <c r="Q24" s="1091"/>
      <c r="R24" s="1233"/>
      <c r="S24" s="1234" t="s">
        <v>83</v>
      </c>
      <c r="T24" s="1233"/>
      <c r="U24" s="1234" t="s">
        <v>84</v>
      </c>
      <c r="V24" s="764"/>
      <c r="W24" s="1209" t="s">
        <v>655</v>
      </c>
      <c r="X24" s="1009" t="str">
        <f>strCheckDate(O25:V25)</f>
        <v/>
      </c>
      <c r="Y24" s="830"/>
      <c r="Z24" s="830" t="str">
        <f t="shared" si="0"/>
        <v/>
      </c>
      <c r="AA24" s="830"/>
      <c r="AB24" s="830"/>
      <c r="AC24" s="830"/>
      <c r="AI24" s="1009"/>
      <c r="AJ24" s="1009"/>
    </row>
    <row r="25" spans="1:36" ht="11.25" hidden="1">
      <c r="A25" s="1238"/>
      <c r="B25" s="1238"/>
      <c r="C25" s="1238"/>
      <c r="D25" s="1238"/>
      <c r="E25" s="1238"/>
      <c r="F25" s="1238"/>
      <c r="G25" s="1016"/>
      <c r="H25" s="1016"/>
      <c r="I25" s="1238"/>
      <c r="J25" s="1238"/>
      <c r="K25" s="967"/>
      <c r="L25" s="801"/>
      <c r="M25" s="647"/>
      <c r="N25" s="647"/>
      <c r="O25" s="764"/>
      <c r="P25" s="764"/>
      <c r="Q25" s="770" t="str">
        <f>R24 &amp; "-" &amp; T24</f>
        <v>-</v>
      </c>
      <c r="R25" s="1233"/>
      <c r="S25" s="1234"/>
      <c r="T25" s="1233"/>
      <c r="U25" s="1234"/>
      <c r="V25" s="764"/>
      <c r="W25" s="1210"/>
      <c r="Y25" s="830"/>
      <c r="Z25" s="830" t="str">
        <f t="shared" si="0"/>
        <v/>
      </c>
      <c r="AA25" s="830"/>
      <c r="AB25" s="830"/>
      <c r="AC25" s="830"/>
      <c r="AI25" s="1009"/>
      <c r="AJ25" s="1009"/>
    </row>
    <row r="26" spans="1:36" ht="15" customHeight="1">
      <c r="A26" s="1238"/>
      <c r="B26" s="1238"/>
      <c r="C26" s="1238"/>
      <c r="D26" s="1238"/>
      <c r="E26" s="1238"/>
      <c r="F26" s="1238"/>
      <c r="G26" s="1027"/>
      <c r="H26" s="1016"/>
      <c r="I26" s="1238"/>
      <c r="J26" s="1238"/>
      <c r="K26" s="966"/>
      <c r="L26" s="689"/>
      <c r="M26" s="558" t="s">
        <v>25</v>
      </c>
      <c r="N26" s="1007"/>
      <c r="O26" s="1007"/>
      <c r="P26" s="1007"/>
      <c r="Q26" s="1007"/>
      <c r="R26" s="1007"/>
      <c r="S26" s="1007"/>
      <c r="T26" s="1007"/>
      <c r="U26" s="1007"/>
      <c r="V26" s="763"/>
      <c r="W26" s="1211"/>
      <c r="Y26" s="830"/>
      <c r="Z26" s="830" t="str">
        <f t="shared" si="0"/>
        <v>Добавить вид теплоносителя (параметры теплоносителя)</v>
      </c>
      <c r="AA26" s="830"/>
      <c r="AB26" s="830"/>
      <c r="AC26" s="830"/>
      <c r="AI26" s="1009"/>
      <c r="AJ26" s="1009"/>
    </row>
    <row r="27" spans="1:36" ht="15" customHeight="1">
      <c r="A27" s="1238"/>
      <c r="B27" s="1238"/>
      <c r="C27" s="1238"/>
      <c r="D27" s="1238"/>
      <c r="E27" s="1238"/>
      <c r="F27" s="1027"/>
      <c r="G27" s="1027"/>
      <c r="H27" s="1016"/>
      <c r="I27" s="1238"/>
      <c r="J27" s="1027"/>
      <c r="K27" s="966"/>
      <c r="L27" s="689"/>
      <c r="M27" s="557" t="s">
        <v>11</v>
      </c>
      <c r="N27" s="1007"/>
      <c r="O27" s="1007"/>
      <c r="P27" s="1007"/>
      <c r="Q27" s="1007"/>
      <c r="R27" s="1007"/>
      <c r="S27" s="1007"/>
      <c r="T27" s="1007"/>
      <c r="U27" s="1006"/>
      <c r="V27" s="1007"/>
      <c r="W27" s="666"/>
      <c r="Y27" s="830"/>
      <c r="Z27" s="830" t="str">
        <f t="shared" si="0"/>
        <v>Добавить группу потребителей</v>
      </c>
      <c r="AA27" s="830"/>
      <c r="AB27" s="830"/>
      <c r="AC27" s="830"/>
      <c r="AI27" s="1009"/>
      <c r="AJ27" s="1009"/>
    </row>
    <row r="28" spans="1:36" ht="15" customHeight="1">
      <c r="A28" s="1238"/>
      <c r="B28" s="1238"/>
      <c r="C28" s="1238"/>
      <c r="D28" s="1238"/>
      <c r="E28" s="965"/>
      <c r="F28" s="1027"/>
      <c r="G28" s="1027"/>
      <c r="H28" s="1027"/>
      <c r="I28" s="980"/>
      <c r="J28" s="995"/>
      <c r="K28" s="964"/>
      <c r="L28" s="689"/>
      <c r="M28" s="1002" t="s">
        <v>12</v>
      </c>
      <c r="N28" s="1007"/>
      <c r="O28" s="1007"/>
      <c r="P28" s="1007"/>
      <c r="Q28" s="1007"/>
      <c r="R28" s="1007"/>
      <c r="S28" s="1007"/>
      <c r="T28" s="1007"/>
      <c r="U28" s="1006"/>
      <c r="V28" s="1007"/>
      <c r="W28" s="666"/>
      <c r="Y28" s="830"/>
      <c r="Z28" s="830" t="str">
        <f t="shared" si="0"/>
        <v>Добавить схему подключения</v>
      </c>
      <c r="AA28" s="830"/>
      <c r="AB28" s="830"/>
      <c r="AC28" s="830"/>
      <c r="AI28" s="1009"/>
      <c r="AJ28" s="1009"/>
    </row>
    <row r="29" spans="1:36" ht="15" customHeight="1">
      <c r="A29" s="1238"/>
      <c r="B29" s="1238"/>
      <c r="C29" s="1238"/>
      <c r="D29" s="965"/>
      <c r="E29" s="965"/>
      <c r="F29" s="1027"/>
      <c r="G29" s="1027"/>
      <c r="H29" s="1027"/>
      <c r="I29" s="980"/>
      <c r="J29" s="995"/>
      <c r="K29" s="964"/>
      <c r="L29" s="689"/>
      <c r="M29" s="1001" t="s">
        <v>17</v>
      </c>
      <c r="N29" s="1007"/>
      <c r="O29" s="1007"/>
      <c r="P29" s="1007"/>
      <c r="Q29" s="1007"/>
      <c r="R29" s="1007"/>
      <c r="S29" s="1007"/>
      <c r="T29" s="1007"/>
      <c r="U29" s="1006"/>
      <c r="V29" s="1007"/>
      <c r="W29" s="666"/>
      <c r="Y29" s="830"/>
      <c r="Z29" s="830" t="str">
        <f t="shared" si="0"/>
        <v>Добавить источник тепловой энергии</v>
      </c>
      <c r="AA29" s="830"/>
      <c r="AB29" s="830"/>
      <c r="AC29" s="830"/>
      <c r="AI29" s="1009"/>
      <c r="AJ29" s="1009"/>
    </row>
    <row r="30" spans="1:36" ht="15" customHeight="1">
      <c r="A30" s="1238"/>
      <c r="B30" s="1238"/>
      <c r="C30" s="965"/>
      <c r="D30" s="965"/>
      <c r="E30" s="965"/>
      <c r="F30" s="965"/>
      <c r="G30" s="970"/>
      <c r="H30" s="980"/>
      <c r="I30" s="968"/>
      <c r="J30" s="995"/>
      <c r="K30" s="969"/>
      <c r="L30" s="689"/>
      <c r="M30" s="1000" t="s">
        <v>18</v>
      </c>
      <c r="N30" s="1007"/>
      <c r="O30" s="1007"/>
      <c r="P30" s="1007"/>
      <c r="Q30" s="1007"/>
      <c r="R30" s="1007"/>
      <c r="S30" s="1007"/>
      <c r="T30" s="1007"/>
      <c r="U30" s="1006"/>
      <c r="V30" s="1007"/>
      <c r="W30" s="666"/>
      <c r="Y30" s="830"/>
      <c r="Z30" s="830" t="str">
        <f t="shared" si="0"/>
        <v>Добавить наименование системы теплоснабжения</v>
      </c>
      <c r="AA30" s="830"/>
      <c r="AB30" s="830"/>
      <c r="AC30" s="830"/>
      <c r="AI30" s="1009"/>
      <c r="AJ30" s="1009"/>
    </row>
    <row r="31" spans="1:36" ht="15" customHeight="1">
      <c r="A31" s="1238"/>
      <c r="B31" s="965"/>
      <c r="C31" s="965"/>
      <c r="D31" s="965"/>
      <c r="E31" s="965"/>
      <c r="F31" s="965"/>
      <c r="G31" s="970"/>
      <c r="H31" s="980"/>
      <c r="I31" s="980"/>
      <c r="J31" s="995"/>
      <c r="K31" s="964"/>
      <c r="L31" s="689"/>
      <c r="M31" s="734" t="s">
        <v>19</v>
      </c>
      <c r="N31" s="1007"/>
      <c r="O31" s="1007"/>
      <c r="P31" s="1007"/>
      <c r="Q31" s="1007"/>
      <c r="R31" s="1007"/>
      <c r="S31" s="1007"/>
      <c r="T31" s="1007"/>
      <c r="U31" s="1006"/>
      <c r="V31" s="1007"/>
      <c r="W31" s="666"/>
      <c r="Y31" s="830"/>
      <c r="Z31" s="830" t="str">
        <f t="shared" si="0"/>
        <v>Добавить территорию действия тарифа</v>
      </c>
      <c r="AA31" s="830"/>
      <c r="AB31" s="830"/>
      <c r="AC31" s="830"/>
      <c r="AI31" s="1009"/>
      <c r="AJ31" s="1009"/>
    </row>
    <row r="32" spans="1:36" s="990" customFormat="1" ht="15" customHeight="1">
      <c r="L32" s="494"/>
      <c r="M32" s="737" t="s">
        <v>308</v>
      </c>
      <c r="N32" s="1007"/>
      <c r="O32" s="1007"/>
      <c r="P32" s="1007"/>
      <c r="Q32" s="1007"/>
      <c r="R32" s="1007"/>
      <c r="S32" s="1007"/>
      <c r="T32" s="1007"/>
      <c r="U32" s="1006"/>
      <c r="V32" s="1007"/>
      <c r="W32" s="666"/>
      <c r="X32" s="1011"/>
      <c r="Y32" s="1011"/>
      <c r="Z32" s="1011"/>
      <c r="AA32" s="1011"/>
      <c r="AB32" s="1011"/>
      <c r="AC32" s="1011"/>
      <c r="AD32" s="1011"/>
      <c r="AE32" s="1011"/>
      <c r="AF32" s="1011"/>
      <c r="AG32" s="1011"/>
      <c r="AH32" s="1011"/>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202" t="s">
        <v>632</v>
      </c>
      <c r="N34" s="1202"/>
      <c r="O34" s="1202"/>
      <c r="P34" s="1202"/>
      <c r="Q34" s="1202"/>
      <c r="R34" s="1202"/>
      <c r="S34" s="1202"/>
      <c r="T34" s="1202"/>
      <c r="U34" s="1202"/>
      <c r="V34" s="1202"/>
      <c r="W34" s="1202"/>
    </row>
  </sheetData>
  <sheetProtection password="FA9C" sheet="1" objects="1" scenarios="1" formatColumns="0" formatRows="0"/>
  <dataConsolidate/>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49</v>
      </c>
    </row>
    <row r="2" spans="1:20" ht="22.5">
      <c r="F2" s="1203" t="s">
        <v>491</v>
      </c>
      <c r="G2" s="1204"/>
      <c r="H2" s="1205"/>
      <c r="I2" s="641"/>
    </row>
    <row r="3" spans="1:20" ht="3" customHeight="1"/>
    <row r="4" spans="1:20" s="571" customFormat="1" ht="11.25">
      <c r="A4" s="591"/>
      <c r="B4" s="591"/>
      <c r="C4" s="591"/>
      <c r="D4" s="591"/>
      <c r="F4" s="1154" t="s">
        <v>453</v>
      </c>
      <c r="G4" s="1154"/>
      <c r="H4" s="1154"/>
      <c r="I4" s="1206"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6"/>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28.12.2018</v>
      </c>
      <c r="I7" s="582" t="s">
        <v>493</v>
      </c>
      <c r="J7" s="616"/>
      <c r="K7" s="591"/>
      <c r="L7" s="591"/>
      <c r="M7" s="591"/>
      <c r="N7" s="591"/>
      <c r="O7" s="591"/>
      <c r="P7" s="591"/>
      <c r="Q7" s="591"/>
      <c r="R7" s="591"/>
      <c r="S7" s="591"/>
      <c r="T7" s="591"/>
    </row>
    <row r="8" spans="1:20" s="571" customFormat="1" ht="45">
      <c r="A8" s="1207">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7"/>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7"/>
      <c r="B10" s="591"/>
      <c r="C10" s="591"/>
      <c r="D10" s="591"/>
      <c r="F10" s="617" t="str">
        <f>"4."&amp;mergeValue(A10)</f>
        <v>4.1</v>
      </c>
      <c r="G10" s="633" t="s">
        <v>496</v>
      </c>
      <c r="H10" s="606" t="s">
        <v>457</v>
      </c>
      <c r="I10" s="582"/>
      <c r="J10" s="616"/>
      <c r="K10" s="591"/>
      <c r="L10" s="591"/>
      <c r="M10" s="591"/>
      <c r="N10" s="591"/>
      <c r="O10" s="591"/>
      <c r="P10" s="591"/>
      <c r="Q10" s="591"/>
      <c r="R10" s="591"/>
      <c r="S10" s="591"/>
      <c r="T10" s="591"/>
    </row>
    <row r="11" spans="1:20" s="571" customFormat="1" ht="18.75">
      <c r="A11" s="1207"/>
      <c r="B11" s="1207">
        <v>1</v>
      </c>
      <c r="C11" s="624"/>
      <c r="D11" s="624"/>
      <c r="F11" s="617" t="str">
        <f>"4."&amp;mergeValue(A11) &amp;"."&amp;mergeValue(B11)</f>
        <v>4.1.1</v>
      </c>
      <c r="G11" s="612" t="s">
        <v>592</v>
      </c>
      <c r="H11" s="605" t="str">
        <f>IF(region_name="","",region_name)</f>
        <v>Волгоградская область</v>
      </c>
      <c r="I11" s="582" t="s">
        <v>499</v>
      </c>
      <c r="J11" s="616"/>
      <c r="K11" s="591"/>
      <c r="L11" s="591"/>
      <c r="M11" s="591"/>
      <c r="N11" s="591"/>
      <c r="O11" s="591"/>
      <c r="P11" s="591"/>
      <c r="Q11" s="591"/>
      <c r="R11" s="591"/>
      <c r="S11" s="591"/>
      <c r="T11" s="591"/>
    </row>
    <row r="12" spans="1:20" s="571" customFormat="1" ht="22.5">
      <c r="A12" s="1207"/>
      <c r="B12" s="1207"/>
      <c r="C12" s="1207">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7"/>
      <c r="B13" s="1207"/>
      <c r="C13" s="1207"/>
      <c r="D13" s="624">
        <v>1</v>
      </c>
      <c r="F13" s="617" t="str">
        <f>"4."&amp;mergeValue(A13) &amp;"."&amp;mergeValue(B13)&amp;"."&amp;mergeValue(C13)&amp;"."&amp;mergeValue(D13)</f>
        <v>4.1.1.1.1</v>
      </c>
      <c r="G13" s="634" t="s">
        <v>498</v>
      </c>
      <c r="H13" s="605"/>
      <c r="I13" s="1208" t="s">
        <v>591</v>
      </c>
      <c r="J13" s="616"/>
      <c r="K13" s="591"/>
      <c r="L13" s="591"/>
      <c r="M13" s="591"/>
      <c r="N13" s="591"/>
      <c r="O13" s="591"/>
      <c r="P13" s="591"/>
      <c r="Q13" s="591"/>
      <c r="R13" s="591"/>
      <c r="S13" s="591"/>
      <c r="T13" s="591"/>
    </row>
    <row r="14" spans="1:20" s="571" customFormat="1" ht="18.75">
      <c r="A14" s="1207"/>
      <c r="B14" s="1207"/>
      <c r="C14" s="1207"/>
      <c r="D14" s="624"/>
      <c r="F14" s="620"/>
      <c r="G14" s="551" t="s">
        <v>4</v>
      </c>
      <c r="H14" s="625"/>
      <c r="I14" s="1208"/>
      <c r="J14" s="616"/>
      <c r="K14" s="591"/>
      <c r="L14" s="591"/>
      <c r="M14" s="591"/>
      <c r="N14" s="591"/>
      <c r="O14" s="591"/>
      <c r="P14" s="591"/>
      <c r="Q14" s="591"/>
      <c r="R14" s="591"/>
      <c r="S14" s="591"/>
      <c r="T14" s="591"/>
    </row>
    <row r="15" spans="1:20" s="571" customFormat="1" ht="18.75">
      <c r="A15" s="1207"/>
      <c r="B15" s="1207"/>
      <c r="C15" s="624"/>
      <c r="D15" s="624"/>
      <c r="F15" s="635"/>
      <c r="G15" s="578" t="s">
        <v>402</v>
      </c>
      <c r="H15" s="636"/>
      <c r="I15" s="637"/>
      <c r="J15" s="616"/>
      <c r="K15" s="591"/>
      <c r="L15" s="591"/>
      <c r="M15" s="591"/>
      <c r="N15" s="591"/>
      <c r="O15" s="591"/>
      <c r="P15" s="591"/>
      <c r="Q15" s="591"/>
      <c r="R15" s="591"/>
      <c r="S15" s="591"/>
      <c r="T15" s="591"/>
    </row>
    <row r="16" spans="1:20" s="571" customFormat="1" ht="18.75">
      <c r="A16" s="1207"/>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2" t="s">
        <v>593</v>
      </c>
      <c r="H19" s="1202"/>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35" t="s">
        <v>631</v>
      </c>
      <c r="M5" s="1235"/>
      <c r="N5" s="1235"/>
      <c r="O5" s="1235"/>
      <c r="P5" s="1235"/>
      <c r="Q5" s="1235"/>
      <c r="R5" s="1235"/>
      <c r="S5" s="1235"/>
      <c r="T5" s="1235"/>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743</v>
      </c>
      <c r="N7" s="755"/>
      <c r="O7" s="1244" t="s">
        <v>84</v>
      </c>
      <c r="P7" s="1244"/>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12" t="str">
        <f>IF(NameOrPr_ch="",IF(NameOrPr="","",NameOrPr),NameOrPr_ch)</f>
        <v>Комитет тарифного регулирования Волгоградской области</v>
      </c>
      <c r="P9" s="1212"/>
      <c r="Q9" s="1212"/>
      <c r="R9" s="1212"/>
      <c r="S9" s="1212"/>
      <c r="T9" s="1212"/>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12" t="str">
        <f>IF(datePr_ch="",IF(datePr="","",datePr),datePr_ch)</f>
        <v>19.12.2018</v>
      </c>
      <c r="P10" s="1212"/>
      <c r="Q10" s="1212"/>
      <c r="R10" s="1212"/>
      <c r="S10" s="1212"/>
      <c r="T10" s="1212"/>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12" t="str">
        <f>IF(numberPr_ch="",IF(numberPr="","",numberPr),numberPr_ch)</f>
        <v>№46/57</v>
      </c>
      <c r="P11" s="1212"/>
      <c r="Q11" s="1212"/>
      <c r="R11" s="1212"/>
      <c r="S11" s="1212"/>
      <c r="T11" s="1212"/>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12" t="str">
        <f>IF(IstPub_ch="",IF(IstPub="","",IstPub),IstPub_ch)</f>
        <v xml:space="preserve">Государственная система правовой информации.
Официальный интернет-портал правовой информации. www.pravo.gov.ru         </v>
      </c>
      <c r="P12" s="1212"/>
      <c r="Q12" s="1212"/>
      <c r="R12" s="1212"/>
      <c r="S12" s="1212"/>
      <c r="T12" s="1212"/>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36"/>
      <c r="M13" s="1236"/>
      <c r="N13" s="567"/>
      <c r="O13" s="583"/>
      <c r="P13" s="583"/>
      <c r="Q13" s="583"/>
      <c r="R13" s="583"/>
      <c r="S13" s="583"/>
      <c r="T13" s="583"/>
      <c r="U13" s="589" t="s">
        <v>372</v>
      </c>
      <c r="X13" s="591"/>
      <c r="Y13" s="591"/>
      <c r="Z13" s="591"/>
      <c r="AA13" s="591"/>
      <c r="AB13" s="591"/>
      <c r="AC13" s="591"/>
      <c r="AD13" s="591"/>
      <c r="AE13" s="591"/>
      <c r="AF13" s="591"/>
      <c r="AG13" s="591"/>
      <c r="AH13" s="591"/>
    </row>
    <row r="14" spans="1:34">
      <c r="J14" s="530"/>
      <c r="K14" s="530"/>
      <c r="L14" s="525"/>
      <c r="M14" s="525"/>
      <c r="N14" s="503"/>
      <c r="O14" s="1213"/>
      <c r="P14" s="1213"/>
      <c r="Q14" s="1213"/>
      <c r="R14" s="1213"/>
      <c r="S14" s="1213"/>
      <c r="T14" s="1213"/>
      <c r="U14" s="1213"/>
    </row>
    <row r="15" spans="1:34">
      <c r="J15" s="530"/>
      <c r="K15" s="530"/>
      <c r="L15" s="1154" t="s">
        <v>453</v>
      </c>
      <c r="M15" s="1154"/>
      <c r="N15" s="1154"/>
      <c r="O15" s="1154"/>
      <c r="P15" s="1154"/>
      <c r="Q15" s="1154"/>
      <c r="R15" s="1154"/>
      <c r="S15" s="1154"/>
      <c r="T15" s="1154"/>
      <c r="U15" s="1154"/>
      <c r="V15" s="1154"/>
      <c r="W15" s="1154" t="s">
        <v>454</v>
      </c>
    </row>
    <row r="16" spans="1:34" ht="14.25" customHeight="1">
      <c r="J16" s="530"/>
      <c r="K16" s="530"/>
      <c r="L16" s="1219" t="s">
        <v>91</v>
      </c>
      <c r="M16" s="1219" t="s">
        <v>639</v>
      </c>
      <c r="N16" s="662"/>
      <c r="O16" s="1220" t="s">
        <v>641</v>
      </c>
      <c r="P16" s="1221"/>
      <c r="Q16" s="1221"/>
      <c r="R16" s="1221"/>
      <c r="S16" s="1221"/>
      <c r="T16" s="1222"/>
      <c r="U16" s="1230" t="s">
        <v>340</v>
      </c>
      <c r="V16" s="1216" t="s">
        <v>274</v>
      </c>
      <c r="W16" s="1154"/>
    </row>
    <row r="17" spans="1:36" ht="14.25" customHeight="1">
      <c r="J17" s="530"/>
      <c r="K17" s="530"/>
      <c r="L17" s="1219"/>
      <c r="M17" s="1219"/>
      <c r="N17" s="663"/>
      <c r="O17" s="1225" t="s">
        <v>605</v>
      </c>
      <c r="P17" s="1223" t="s">
        <v>270</v>
      </c>
      <c r="Q17" s="1224"/>
      <c r="R17" s="1227" t="s">
        <v>654</v>
      </c>
      <c r="S17" s="1228"/>
      <c r="T17" s="1229"/>
      <c r="U17" s="1231"/>
      <c r="V17" s="1217"/>
      <c r="W17" s="1154"/>
    </row>
    <row r="18" spans="1:36" ht="33.75" customHeight="1">
      <c r="J18" s="530"/>
      <c r="K18" s="530"/>
      <c r="L18" s="1219"/>
      <c r="M18" s="1219"/>
      <c r="N18" s="664"/>
      <c r="O18" s="1226"/>
      <c r="P18" s="536" t="s">
        <v>606</v>
      </c>
      <c r="Q18" s="536" t="s">
        <v>6</v>
      </c>
      <c r="R18" s="537" t="s">
        <v>273</v>
      </c>
      <c r="S18" s="1214" t="s">
        <v>272</v>
      </c>
      <c r="T18" s="1215"/>
      <c r="U18" s="1232"/>
      <c r="V18" s="1218"/>
      <c r="W18" s="1154"/>
    </row>
    <row r="19" spans="1:36">
      <c r="J19" s="530"/>
      <c r="K19" s="570">
        <v>1</v>
      </c>
      <c r="L19" s="648" t="s">
        <v>92</v>
      </c>
      <c r="M19" s="648" t="s">
        <v>48</v>
      </c>
      <c r="N19" s="650" t="str">
        <f ca="1">OFFSET(N19,0,-1)</f>
        <v>2</v>
      </c>
      <c r="O19" s="649">
        <f ca="1">OFFSET(O19,0,-1)+1</f>
        <v>3</v>
      </c>
      <c r="P19" s="649">
        <f ca="1">OFFSET(P19,0,-1)+1</f>
        <v>4</v>
      </c>
      <c r="Q19" s="649">
        <f ca="1">OFFSET(Q19,0,-1)+1</f>
        <v>5</v>
      </c>
      <c r="R19" s="649">
        <f ca="1">OFFSET(R19,0,-1)+1</f>
        <v>6</v>
      </c>
      <c r="S19" s="1237">
        <f ca="1">OFFSET(S19,0,-1)+1</f>
        <v>7</v>
      </c>
      <c r="T19" s="1237"/>
      <c r="U19" s="649">
        <f ca="1">OFFSET(U19,0,-2)+1</f>
        <v>8</v>
      </c>
      <c r="V19" s="650">
        <f ca="1">OFFSET(V19,0,-1)</f>
        <v>8</v>
      </c>
      <c r="W19" s="649">
        <f ca="1">OFFSET(W19,0,-1)+1</f>
        <v>9</v>
      </c>
    </row>
    <row r="20" spans="1:36" ht="22.5">
      <c r="A20" s="1238">
        <v>1</v>
      </c>
      <c r="B20" s="884"/>
      <c r="C20" s="884"/>
      <c r="D20" s="884"/>
      <c r="E20" s="885"/>
      <c r="F20" s="886"/>
      <c r="G20" s="886"/>
      <c r="H20" s="886"/>
      <c r="I20" s="887"/>
      <c r="J20" s="882"/>
      <c r="K20" s="889"/>
      <c r="L20" s="594">
        <f>mergeValue(A20)</f>
        <v>1</v>
      </c>
      <c r="M20" s="642" t="s">
        <v>20</v>
      </c>
      <c r="N20" s="647"/>
      <c r="O20" s="1239"/>
      <c r="P20" s="1239"/>
      <c r="Q20" s="1239"/>
      <c r="R20" s="1239"/>
      <c r="S20" s="1239"/>
      <c r="T20" s="1239"/>
      <c r="U20" s="1239"/>
      <c r="V20" s="1239"/>
      <c r="W20" s="631" t="s">
        <v>476</v>
      </c>
      <c r="Y20" s="590"/>
      <c r="Z20" s="590" t="str">
        <f t="shared" ref="Z20:Z33" si="0">IF(M20="","",M20 )</f>
        <v>Наименование тарифа</v>
      </c>
      <c r="AA20" s="590"/>
      <c r="AB20" s="590"/>
      <c r="AC20" s="590"/>
      <c r="AI20" s="586"/>
      <c r="AJ20" s="586"/>
    </row>
    <row r="21" spans="1:36" ht="22.5">
      <c r="A21" s="1238"/>
      <c r="B21" s="1238">
        <v>1</v>
      </c>
      <c r="C21" s="884"/>
      <c r="D21" s="884"/>
      <c r="E21" s="886"/>
      <c r="F21" s="886"/>
      <c r="G21" s="886"/>
      <c r="H21" s="886"/>
      <c r="I21" s="881"/>
      <c r="J21" s="880"/>
      <c r="K21" s="883"/>
      <c r="L21" s="594" t="str">
        <f>mergeValue(A21) &amp;"."&amp; mergeValue(B21)</f>
        <v>1.1</v>
      </c>
      <c r="M21" s="547" t="s">
        <v>16</v>
      </c>
      <c r="N21" s="647"/>
      <c r="O21" s="1239"/>
      <c r="P21" s="1239"/>
      <c r="Q21" s="1239"/>
      <c r="R21" s="1239"/>
      <c r="S21" s="1239"/>
      <c r="T21" s="1239"/>
      <c r="U21" s="1239"/>
      <c r="V21" s="1239"/>
      <c r="W21" s="631" t="s">
        <v>477</v>
      </c>
      <c r="Y21" s="590"/>
      <c r="Z21" s="590" t="str">
        <f t="shared" si="0"/>
        <v>Территория действия тарифа</v>
      </c>
      <c r="AA21" s="590"/>
      <c r="AB21" s="590"/>
      <c r="AC21" s="590"/>
      <c r="AI21" s="586"/>
      <c r="AJ21" s="586"/>
    </row>
    <row r="22" spans="1:36" ht="22.5">
      <c r="A22" s="1238"/>
      <c r="B22" s="1238"/>
      <c r="C22" s="1238">
        <v>1</v>
      </c>
      <c r="D22" s="884"/>
      <c r="E22" s="886"/>
      <c r="F22" s="886"/>
      <c r="G22" s="886"/>
      <c r="H22" s="886"/>
      <c r="I22" s="888"/>
      <c r="J22" s="880"/>
      <c r="K22" s="883"/>
      <c r="L22" s="594" t="str">
        <f>mergeValue(A22) &amp;"."&amp; mergeValue(B22)&amp;"."&amp; mergeValue(C22)</f>
        <v>1.1.1</v>
      </c>
      <c r="M22" s="548" t="s">
        <v>7</v>
      </c>
      <c r="N22" s="647"/>
      <c r="O22" s="1239"/>
      <c r="P22" s="1239"/>
      <c r="Q22" s="1239"/>
      <c r="R22" s="1239"/>
      <c r="S22" s="1239"/>
      <c r="T22" s="1239"/>
      <c r="U22" s="1239"/>
      <c r="V22" s="1239"/>
      <c r="W22" s="631" t="s">
        <v>633</v>
      </c>
      <c r="Y22" s="590"/>
      <c r="Z22" s="590" t="str">
        <f t="shared" si="0"/>
        <v xml:space="preserve">Наименование системы теплоснабжения </v>
      </c>
      <c r="AA22" s="590"/>
      <c r="AB22" s="590"/>
      <c r="AC22" s="590"/>
      <c r="AI22" s="586"/>
      <c r="AJ22" s="586"/>
    </row>
    <row r="23" spans="1:36" ht="22.5">
      <c r="A23" s="1238"/>
      <c r="B23" s="1238"/>
      <c r="C23" s="1238"/>
      <c r="D23" s="1238">
        <v>1</v>
      </c>
      <c r="E23" s="886"/>
      <c r="F23" s="886"/>
      <c r="G23" s="886"/>
      <c r="H23" s="886"/>
      <c r="I23" s="888"/>
      <c r="J23" s="880"/>
      <c r="K23" s="883"/>
      <c r="L23" s="594" t="str">
        <f>mergeValue(A23) &amp;"."&amp; mergeValue(B23)&amp;"."&amp; mergeValue(C23)&amp;"."&amp; mergeValue(D23)</f>
        <v>1.1.1.1</v>
      </c>
      <c r="M23" s="549" t="s">
        <v>22</v>
      </c>
      <c r="N23" s="647"/>
      <c r="O23" s="1239"/>
      <c r="P23" s="1239"/>
      <c r="Q23" s="1239"/>
      <c r="R23" s="1239"/>
      <c r="S23" s="1239"/>
      <c r="T23" s="1239"/>
      <c r="U23" s="1239"/>
      <c r="V23" s="1239"/>
      <c r="W23" s="631" t="s">
        <v>634</v>
      </c>
      <c r="Y23" s="590"/>
      <c r="Z23" s="590" t="str">
        <f t="shared" si="0"/>
        <v xml:space="preserve">Источник тепловой энергии  </v>
      </c>
      <c r="AA23" s="590"/>
      <c r="AB23" s="590"/>
      <c r="AC23" s="590"/>
      <c r="AI23" s="586"/>
      <c r="AJ23" s="586"/>
    </row>
    <row r="24" spans="1:36" ht="101.25">
      <c r="A24" s="1238"/>
      <c r="B24" s="1238"/>
      <c r="C24" s="1238"/>
      <c r="D24" s="1238"/>
      <c r="E24" s="1238">
        <v>1</v>
      </c>
      <c r="F24" s="886"/>
      <c r="G24" s="886"/>
      <c r="H24" s="884">
        <v>1</v>
      </c>
      <c r="I24" s="1238">
        <v>1</v>
      </c>
      <c r="J24" s="886"/>
      <c r="K24" s="891"/>
      <c r="L24" s="594" t="str">
        <f>mergeValue(A24) &amp;"."&amp; mergeValue(B24)&amp;"."&amp; mergeValue(C24)&amp;"."&amp; mergeValue(D24)&amp;"."&amp; mergeValue(E24)</f>
        <v>1.1.1.1.1</v>
      </c>
      <c r="M24" s="555" t="s">
        <v>9</v>
      </c>
      <c r="N24" s="647"/>
      <c r="O24" s="1240"/>
      <c r="P24" s="1240"/>
      <c r="Q24" s="1240"/>
      <c r="R24" s="1240"/>
      <c r="S24" s="1240"/>
      <c r="T24" s="1240"/>
      <c r="U24" s="1240"/>
      <c r="V24" s="1240"/>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38"/>
      <c r="B25" s="1238"/>
      <c r="C25" s="1238"/>
      <c r="D25" s="1238"/>
      <c r="E25" s="1238"/>
      <c r="F25" s="1238">
        <v>1</v>
      </c>
      <c r="G25" s="884"/>
      <c r="H25" s="884"/>
      <c r="I25" s="1238"/>
      <c r="J25" s="1238">
        <v>1</v>
      </c>
      <c r="K25" s="892"/>
      <c r="L25" s="594" t="str">
        <f>mergeValue(A25) &amp;"."&amp; mergeValue(B25)&amp;"."&amp; mergeValue(C25)&amp;"."&amp; mergeValue(D25)&amp;"."&amp; mergeValue(E25)&amp;"."&amp; mergeValue(F25)</f>
        <v>1.1.1.1.1.1</v>
      </c>
      <c r="M25" s="556" t="s">
        <v>10</v>
      </c>
      <c r="N25" s="647"/>
      <c r="O25" s="1241"/>
      <c r="P25" s="1242"/>
      <c r="Q25" s="1242"/>
      <c r="R25" s="1242"/>
      <c r="S25" s="1242"/>
      <c r="T25" s="1242"/>
      <c r="U25" s="1242"/>
      <c r="V25" s="1243"/>
      <c r="W25" s="631" t="s">
        <v>636</v>
      </c>
      <c r="Y25" s="590"/>
      <c r="Z25" s="590" t="str">
        <f t="shared" si="0"/>
        <v>Группа потребителей</v>
      </c>
      <c r="AA25" s="590"/>
      <c r="AB25" s="590"/>
      <c r="AC25" s="590"/>
      <c r="AI25" s="586"/>
      <c r="AJ25" s="586"/>
    </row>
    <row r="26" spans="1:36" ht="189" customHeight="1">
      <c r="A26" s="1238"/>
      <c r="B26" s="1238"/>
      <c r="C26" s="1238"/>
      <c r="D26" s="1238"/>
      <c r="E26" s="1238"/>
      <c r="F26" s="1238"/>
      <c r="G26" s="884">
        <v>1</v>
      </c>
      <c r="H26" s="884"/>
      <c r="I26" s="1238"/>
      <c r="J26" s="1238"/>
      <c r="K26" s="892">
        <v>1</v>
      </c>
      <c r="L26" s="594" t="str">
        <f>mergeValue(A26) &amp;"."&amp; mergeValue(B26)&amp;"."&amp; mergeValue(C26)&amp;"."&amp; mergeValue(D26)&amp;"."&amp; mergeValue(E26)&amp;"."&amp; mergeValue(F26)&amp;"."&amp; mergeValue(G26)</f>
        <v>1.1.1.1.1.1.1</v>
      </c>
      <c r="M26" s="1066"/>
      <c r="N26" s="647"/>
      <c r="O26" s="563"/>
      <c r="P26" s="563"/>
      <c r="Q26" s="1091"/>
      <c r="R26" s="1233"/>
      <c r="S26" s="1234" t="s">
        <v>83</v>
      </c>
      <c r="T26" s="1233"/>
      <c r="U26" s="1234" t="s">
        <v>84</v>
      </c>
      <c r="V26" s="563"/>
      <c r="W26" s="1209" t="s">
        <v>655</v>
      </c>
      <c r="X26" s="586" t="str">
        <f>strCheckDate(O27:V27)</f>
        <v/>
      </c>
      <c r="Y26" s="590"/>
      <c r="Z26" s="590" t="str">
        <f t="shared" si="0"/>
        <v/>
      </c>
      <c r="AA26" s="590"/>
      <c r="AB26" s="590"/>
      <c r="AC26" s="590"/>
      <c r="AI26" s="586"/>
      <c r="AJ26" s="586"/>
    </row>
    <row r="27" spans="1:36" ht="11.25" hidden="1">
      <c r="A27" s="1238"/>
      <c r="B27" s="1238"/>
      <c r="C27" s="1238"/>
      <c r="D27" s="1238"/>
      <c r="E27" s="1238"/>
      <c r="F27" s="1238"/>
      <c r="G27" s="884"/>
      <c r="H27" s="884"/>
      <c r="I27" s="1238"/>
      <c r="J27" s="1238"/>
      <c r="K27" s="892"/>
      <c r="L27" s="601"/>
      <c r="M27" s="647"/>
      <c r="N27" s="647"/>
      <c r="O27" s="563"/>
      <c r="P27" s="563"/>
      <c r="Q27" s="585" t="str">
        <f>R26 &amp; "-" &amp; T26</f>
        <v>-</v>
      </c>
      <c r="R27" s="1233"/>
      <c r="S27" s="1234"/>
      <c r="T27" s="1233"/>
      <c r="U27" s="1234"/>
      <c r="V27" s="563"/>
      <c r="W27" s="1210"/>
      <c r="Y27" s="590"/>
      <c r="Z27" s="590" t="str">
        <f t="shared" si="0"/>
        <v/>
      </c>
      <c r="AA27" s="590"/>
      <c r="AB27" s="590"/>
      <c r="AC27" s="590"/>
      <c r="AI27" s="586"/>
      <c r="AJ27" s="586"/>
    </row>
    <row r="28" spans="1:36" ht="15" customHeight="1">
      <c r="A28" s="1238"/>
      <c r="B28" s="1238"/>
      <c r="C28" s="1238"/>
      <c r="D28" s="1238"/>
      <c r="E28" s="1238"/>
      <c r="F28" s="1238"/>
      <c r="G28" s="886"/>
      <c r="H28" s="884"/>
      <c r="I28" s="1238"/>
      <c r="J28" s="1238"/>
      <c r="K28" s="891"/>
      <c r="L28" s="539"/>
      <c r="M28" s="558" t="s">
        <v>25</v>
      </c>
      <c r="N28" s="565"/>
      <c r="O28" s="565"/>
      <c r="P28" s="565"/>
      <c r="Q28" s="565"/>
      <c r="R28" s="565"/>
      <c r="S28" s="565"/>
      <c r="T28" s="565"/>
      <c r="U28" s="565"/>
      <c r="V28" s="561"/>
      <c r="W28" s="1211"/>
      <c r="Y28" s="590"/>
      <c r="Z28" s="590" t="str">
        <f t="shared" si="0"/>
        <v>Добавить вид теплоносителя (параметры теплоносителя)</v>
      </c>
      <c r="AA28" s="590"/>
      <c r="AB28" s="590"/>
      <c r="AC28" s="590"/>
      <c r="AI28" s="586"/>
      <c r="AJ28" s="586"/>
    </row>
    <row r="29" spans="1:36" ht="15" customHeight="1">
      <c r="A29" s="1238"/>
      <c r="B29" s="1238"/>
      <c r="C29" s="1238"/>
      <c r="D29" s="1238"/>
      <c r="E29" s="1238"/>
      <c r="F29" s="886"/>
      <c r="G29" s="886"/>
      <c r="H29" s="884"/>
      <c r="I29" s="1238"/>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38"/>
      <c r="B30" s="1238"/>
      <c r="C30" s="1238"/>
      <c r="D30" s="1238"/>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38"/>
      <c r="B31" s="1238"/>
      <c r="C31" s="1238"/>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38"/>
      <c r="B32" s="1238"/>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38"/>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4"/>
      <c r="M34" s="566" t="s">
        <v>308</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202" t="s">
        <v>632</v>
      </c>
      <c r="N36" s="1202"/>
      <c r="O36" s="1202"/>
      <c r="P36" s="1202"/>
      <c r="Q36" s="1202"/>
      <c r="R36" s="1202"/>
      <c r="S36" s="1202"/>
      <c r="T36" s="1202"/>
      <c r="U36" s="1202"/>
      <c r="V36" s="1202"/>
      <c r="W36" s="1202"/>
    </row>
  </sheetData>
  <sheetProtection password="FA9C"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49</v>
      </c>
    </row>
    <row r="2" spans="1:20" ht="22.5">
      <c r="F2" s="1203" t="s">
        <v>491</v>
      </c>
      <c r="G2" s="1204"/>
      <c r="H2" s="1205"/>
      <c r="I2" s="807"/>
    </row>
    <row r="3" spans="1:20" ht="3" customHeight="1"/>
    <row r="4" spans="1:20" s="571" customFormat="1" ht="11.25">
      <c r="A4" s="772"/>
      <c r="B4" s="772"/>
      <c r="C4" s="772"/>
      <c r="D4" s="772"/>
      <c r="F4" s="1154" t="s">
        <v>453</v>
      </c>
      <c r="G4" s="1154"/>
      <c r="H4" s="1154"/>
      <c r="I4" s="1206" t="s">
        <v>454</v>
      </c>
      <c r="J4" s="772"/>
      <c r="K4" s="772"/>
      <c r="L4" s="772"/>
      <c r="M4" s="772"/>
      <c r="N4" s="772"/>
      <c r="O4" s="772"/>
      <c r="P4" s="772"/>
      <c r="Q4" s="772"/>
      <c r="R4" s="772"/>
      <c r="S4" s="772"/>
      <c r="T4" s="772"/>
    </row>
    <row r="5" spans="1:20" s="571" customFormat="1" ht="11.25" customHeight="1">
      <c r="A5" s="772"/>
      <c r="B5" s="772"/>
      <c r="C5" s="772"/>
      <c r="D5" s="772"/>
      <c r="F5" s="777" t="s">
        <v>91</v>
      </c>
      <c r="G5" s="811" t="s">
        <v>456</v>
      </c>
      <c r="H5" s="802" t="s">
        <v>441</v>
      </c>
      <c r="I5" s="1206"/>
      <c r="J5" s="772"/>
      <c r="K5" s="772"/>
      <c r="L5" s="772"/>
      <c r="M5" s="772"/>
      <c r="N5" s="772"/>
      <c r="O5" s="772"/>
      <c r="P5" s="772"/>
      <c r="Q5" s="772"/>
      <c r="R5" s="772"/>
      <c r="S5" s="772"/>
      <c r="T5" s="772"/>
    </row>
    <row r="6" spans="1:20" s="571" customFormat="1" ht="12" customHeight="1">
      <c r="A6" s="772"/>
      <c r="B6" s="772"/>
      <c r="C6" s="772"/>
      <c r="D6" s="772"/>
      <c r="F6" s="812" t="s">
        <v>92</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28.12.2018</v>
      </c>
      <c r="I7" s="817" t="s">
        <v>493</v>
      </c>
      <c r="J7" s="616"/>
      <c r="K7" s="772"/>
      <c r="L7" s="772"/>
      <c r="M7" s="772"/>
      <c r="N7" s="772"/>
      <c r="O7" s="772"/>
      <c r="P7" s="772"/>
      <c r="Q7" s="772"/>
      <c r="R7" s="772"/>
      <c r="S7" s="772"/>
      <c r="T7" s="772"/>
    </row>
    <row r="8" spans="1:20" s="571" customFormat="1" ht="45">
      <c r="A8" s="1207">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07"/>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07"/>
      <c r="B10" s="772"/>
      <c r="C10" s="772"/>
      <c r="D10" s="772"/>
      <c r="F10" s="815" t="str">
        <f>"4."&amp;mergeValue(A10)</f>
        <v>4.1</v>
      </c>
      <c r="G10" s="816" t="s">
        <v>496</v>
      </c>
      <c r="H10" s="802" t="s">
        <v>457</v>
      </c>
      <c r="I10" s="817"/>
      <c r="J10" s="616"/>
      <c r="K10" s="772"/>
      <c r="L10" s="772"/>
      <c r="M10" s="772"/>
      <c r="N10" s="772"/>
      <c r="O10" s="772"/>
      <c r="P10" s="772"/>
      <c r="Q10" s="772"/>
      <c r="R10" s="772"/>
      <c r="S10" s="772"/>
      <c r="T10" s="772"/>
    </row>
    <row r="11" spans="1:20" s="571" customFormat="1" ht="18.75">
      <c r="A11" s="1207"/>
      <c r="B11" s="1207">
        <v>1</v>
      </c>
      <c r="C11" s="778"/>
      <c r="D11" s="778"/>
      <c r="F11" s="815" t="str">
        <f>"4."&amp;mergeValue(A11) &amp;"."&amp;mergeValue(B11)</f>
        <v>4.1.1</v>
      </c>
      <c r="G11" s="831" t="s">
        <v>592</v>
      </c>
      <c r="H11" s="806" t="str">
        <f>IF(region_name="","",region_name)</f>
        <v>Волгоградская область</v>
      </c>
      <c r="I11" s="817" t="s">
        <v>499</v>
      </c>
      <c r="J11" s="616"/>
      <c r="K11" s="772"/>
      <c r="L11" s="772"/>
      <c r="M11" s="772"/>
      <c r="N11" s="772"/>
      <c r="O11" s="772"/>
      <c r="P11" s="772"/>
      <c r="Q11" s="772"/>
      <c r="R11" s="772"/>
      <c r="S11" s="772"/>
      <c r="T11" s="772"/>
    </row>
    <row r="12" spans="1:20" s="571" customFormat="1" ht="22.5">
      <c r="A12" s="1207"/>
      <c r="B12" s="1207"/>
      <c r="C12" s="1207">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7"/>
      <c r="B13" s="1207"/>
      <c r="C13" s="1207"/>
      <c r="D13" s="778">
        <v>1</v>
      </c>
      <c r="F13" s="815" t="str">
        <f>"4."&amp;mergeValue(A13) &amp;"."&amp;mergeValue(B13)&amp;"."&amp;mergeValue(C13)&amp;"."&amp;mergeValue(D13)</f>
        <v>4.1.1.1.1</v>
      </c>
      <c r="G13" s="819" t="s">
        <v>498</v>
      </c>
      <c r="H13" s="806"/>
      <c r="I13" s="1208" t="s">
        <v>591</v>
      </c>
      <c r="J13" s="616"/>
      <c r="K13" s="772"/>
      <c r="L13" s="772"/>
      <c r="M13" s="772"/>
      <c r="N13" s="772"/>
      <c r="O13" s="772"/>
      <c r="P13" s="772"/>
      <c r="Q13" s="772"/>
      <c r="R13" s="772"/>
      <c r="S13" s="772"/>
      <c r="T13" s="772"/>
    </row>
    <row r="14" spans="1:20" s="571" customFormat="1" ht="18.75">
      <c r="A14" s="1207"/>
      <c r="B14" s="1207"/>
      <c r="C14" s="1207"/>
      <c r="D14" s="778"/>
      <c r="F14" s="820"/>
      <c r="G14" s="760" t="s">
        <v>4</v>
      </c>
      <c r="H14" s="625"/>
      <c r="I14" s="1208"/>
      <c r="J14" s="616"/>
      <c r="K14" s="772"/>
      <c r="L14" s="772"/>
      <c r="M14" s="772"/>
      <c r="N14" s="772"/>
      <c r="O14" s="772"/>
      <c r="P14" s="772"/>
      <c r="Q14" s="772"/>
      <c r="R14" s="772"/>
      <c r="S14" s="772"/>
      <c r="T14" s="772"/>
    </row>
    <row r="15" spans="1:20" s="571" customFormat="1" ht="18.75">
      <c r="A15" s="1207"/>
      <c r="B15" s="1207"/>
      <c r="C15" s="778"/>
      <c r="D15" s="778"/>
      <c r="F15" s="635"/>
      <c r="G15" s="578" t="s">
        <v>402</v>
      </c>
      <c r="H15" s="636"/>
      <c r="I15" s="637"/>
      <c r="J15" s="616"/>
      <c r="K15" s="772"/>
      <c r="L15" s="772"/>
      <c r="M15" s="772"/>
      <c r="N15" s="772"/>
      <c r="O15" s="772"/>
      <c r="P15" s="772"/>
      <c r="Q15" s="772"/>
      <c r="R15" s="772"/>
      <c r="S15" s="772"/>
      <c r="T15" s="772"/>
    </row>
    <row r="16" spans="1:20" s="571" customFormat="1" ht="18.75">
      <c r="A16" s="1207"/>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2" t="s">
        <v>593</v>
      </c>
      <c r="H19" s="1202"/>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35" t="s">
        <v>631</v>
      </c>
      <c r="M5" s="1235"/>
      <c r="N5" s="1235"/>
      <c r="O5" s="1235"/>
      <c r="P5" s="1235"/>
      <c r="Q5" s="1235"/>
      <c r="R5" s="1235"/>
      <c r="S5" s="1235"/>
      <c r="T5" s="1235"/>
      <c r="U5" s="665"/>
    </row>
    <row r="6" spans="1:34" ht="3" customHeight="1">
      <c r="J6" s="687"/>
      <c r="K6" s="687"/>
      <c r="L6" s="755"/>
      <c r="M6" s="755"/>
      <c r="N6" s="755"/>
      <c r="O6" s="756"/>
      <c r="P6" s="756"/>
      <c r="Q6" s="756"/>
      <c r="R6" s="756"/>
      <c r="S6" s="756"/>
      <c r="T6" s="756"/>
      <c r="U6" s="756"/>
      <c r="V6" s="805"/>
    </row>
    <row r="7" spans="1:34" ht="33.75">
      <c r="J7" s="687"/>
      <c r="K7" s="687"/>
      <c r="L7" s="755"/>
      <c r="M7" s="618" t="s">
        <v>744</v>
      </c>
      <c r="N7" s="755"/>
      <c r="O7" s="1245"/>
      <c r="P7" s="1246"/>
      <c r="Q7" s="1246"/>
      <c r="R7" s="1246"/>
      <c r="S7" s="1246"/>
      <c r="T7" s="1247"/>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12" t="str">
        <f>IF(NameOrPr_ch="",IF(NameOrPr="","",NameOrPr),NameOrPr_ch)</f>
        <v>Комитет тарифного регулирования Волгоградской области</v>
      </c>
      <c r="P9" s="1212"/>
      <c r="Q9" s="1212"/>
      <c r="R9" s="1212"/>
      <c r="S9" s="1212"/>
      <c r="T9" s="1212"/>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12" t="str">
        <f>IF(datePr_ch="",IF(datePr="","",datePr),datePr_ch)</f>
        <v>19.12.2018</v>
      </c>
      <c r="P10" s="1212"/>
      <c r="Q10" s="1212"/>
      <c r="R10" s="1212"/>
      <c r="S10" s="1212"/>
      <c r="T10" s="1212"/>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12" t="str">
        <f>IF(numberPr_ch="",IF(numberPr="","",numberPr),numberPr_ch)</f>
        <v>№46/57</v>
      </c>
      <c r="P11" s="1212"/>
      <c r="Q11" s="1212"/>
      <c r="R11" s="1212"/>
      <c r="S11" s="1212"/>
      <c r="T11" s="1212"/>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12" t="str">
        <f>IF(IstPub_ch="",IF(IstPub="","",IstPub),IstPub_ch)</f>
        <v xml:space="preserve">Государственная система правовой информации.
Официальный интернет-портал правовой информации. www.pravo.gov.ru         </v>
      </c>
      <c r="P12" s="1212"/>
      <c r="Q12" s="1212"/>
      <c r="R12" s="1212"/>
      <c r="S12" s="1212"/>
      <c r="T12" s="1212"/>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36"/>
      <c r="M13" s="1236"/>
      <c r="N13" s="780"/>
      <c r="O13" s="768"/>
      <c r="P13" s="768"/>
      <c r="Q13" s="768"/>
      <c r="R13" s="768"/>
      <c r="S13" s="768"/>
      <c r="T13" s="768"/>
      <c r="U13" s="771" t="s">
        <v>372</v>
      </c>
      <c r="X13" s="772"/>
      <c r="Y13" s="772"/>
      <c r="Z13" s="772"/>
      <c r="AA13" s="772"/>
      <c r="AB13" s="772"/>
      <c r="AC13" s="772"/>
      <c r="AD13" s="772"/>
      <c r="AE13" s="772"/>
      <c r="AF13" s="772"/>
      <c r="AG13" s="772"/>
      <c r="AH13" s="772"/>
    </row>
    <row r="14" spans="1:34">
      <c r="J14" s="687"/>
      <c r="K14" s="687"/>
      <c r="L14" s="755"/>
      <c r="M14" s="755"/>
      <c r="N14" s="503"/>
      <c r="O14" s="1213"/>
      <c r="P14" s="1213"/>
      <c r="Q14" s="1213"/>
      <c r="R14" s="1213"/>
      <c r="S14" s="1213"/>
      <c r="T14" s="1213"/>
      <c r="U14" s="1213"/>
    </row>
    <row r="15" spans="1:34">
      <c r="J15" s="687"/>
      <c r="K15" s="687"/>
      <c r="L15" s="1154" t="s">
        <v>453</v>
      </c>
      <c r="M15" s="1154"/>
      <c r="N15" s="1154"/>
      <c r="O15" s="1154"/>
      <c r="P15" s="1154"/>
      <c r="Q15" s="1154"/>
      <c r="R15" s="1154"/>
      <c r="S15" s="1154"/>
      <c r="T15" s="1154"/>
      <c r="U15" s="1154"/>
      <c r="V15" s="1154"/>
      <c r="W15" s="1154" t="s">
        <v>454</v>
      </c>
    </row>
    <row r="16" spans="1:34" ht="14.25" customHeight="1">
      <c r="J16" s="687"/>
      <c r="K16" s="687"/>
      <c r="L16" s="1219" t="s">
        <v>91</v>
      </c>
      <c r="M16" s="1219" t="s">
        <v>639</v>
      </c>
      <c r="N16" s="662"/>
      <c r="O16" s="1220" t="s">
        <v>641</v>
      </c>
      <c r="P16" s="1221"/>
      <c r="Q16" s="1221"/>
      <c r="R16" s="1221"/>
      <c r="S16" s="1221"/>
      <c r="T16" s="1222"/>
      <c r="U16" s="1230" t="s">
        <v>340</v>
      </c>
      <c r="V16" s="1216" t="s">
        <v>274</v>
      </c>
      <c r="W16" s="1154"/>
    </row>
    <row r="17" spans="1:36" ht="14.25" customHeight="1">
      <c r="J17" s="687"/>
      <c r="K17" s="687"/>
      <c r="L17" s="1219"/>
      <c r="M17" s="1219"/>
      <c r="N17" s="663"/>
      <c r="O17" s="1225" t="s">
        <v>605</v>
      </c>
      <c r="P17" s="1223" t="s">
        <v>270</v>
      </c>
      <c r="Q17" s="1224"/>
      <c r="R17" s="1227" t="s">
        <v>654</v>
      </c>
      <c r="S17" s="1228"/>
      <c r="T17" s="1229"/>
      <c r="U17" s="1231"/>
      <c r="V17" s="1217"/>
      <c r="W17" s="1154"/>
    </row>
    <row r="18" spans="1:36" ht="33.75" customHeight="1">
      <c r="J18" s="687"/>
      <c r="K18" s="687"/>
      <c r="L18" s="1219"/>
      <c r="M18" s="1219"/>
      <c r="N18" s="664"/>
      <c r="O18" s="1226"/>
      <c r="P18" s="757" t="s">
        <v>606</v>
      </c>
      <c r="Q18" s="757" t="s">
        <v>6</v>
      </c>
      <c r="R18" s="781" t="s">
        <v>273</v>
      </c>
      <c r="S18" s="1214" t="s">
        <v>272</v>
      </c>
      <c r="T18" s="1215"/>
      <c r="U18" s="1232"/>
      <c r="V18" s="1218"/>
      <c r="W18" s="1154"/>
    </row>
    <row r="19" spans="1:36">
      <c r="J19" s="687"/>
      <c r="K19" s="570">
        <v>1</v>
      </c>
      <c r="L19" s="648" t="s">
        <v>92</v>
      </c>
      <c r="M19" s="648" t="s">
        <v>48</v>
      </c>
      <c r="N19" s="650" t="str">
        <f ca="1">OFFSET(N19,0,-1)</f>
        <v>2</v>
      </c>
      <c r="O19" s="779">
        <f ca="1">OFFSET(O19,0,-1)+1</f>
        <v>3</v>
      </c>
      <c r="P19" s="779">
        <f ca="1">OFFSET(P19,0,-1)+1</f>
        <v>4</v>
      </c>
      <c r="Q19" s="779">
        <f ca="1">OFFSET(Q19,0,-1)+1</f>
        <v>5</v>
      </c>
      <c r="R19" s="779">
        <f ca="1">OFFSET(R19,0,-1)+1</f>
        <v>6</v>
      </c>
      <c r="S19" s="1237">
        <f ca="1">OFFSET(S19,0,-1)+1</f>
        <v>7</v>
      </c>
      <c r="T19" s="1237"/>
      <c r="U19" s="779">
        <f ca="1">OFFSET(U19,0,-2)+1</f>
        <v>8</v>
      </c>
      <c r="V19" s="650">
        <f ca="1">OFFSET(V19,0,-1)</f>
        <v>8</v>
      </c>
      <c r="W19" s="779">
        <f ca="1">OFFSET(W19,0,-1)+1</f>
        <v>9</v>
      </c>
    </row>
    <row r="20" spans="1:36" ht="22.5">
      <c r="A20" s="1238">
        <v>1</v>
      </c>
      <c r="B20" s="884"/>
      <c r="C20" s="884"/>
      <c r="D20" s="884"/>
      <c r="E20" s="885"/>
      <c r="F20" s="886"/>
      <c r="G20" s="886"/>
      <c r="H20" s="886"/>
      <c r="I20" s="887"/>
      <c r="J20" s="882"/>
      <c r="K20" s="889"/>
      <c r="L20" s="782">
        <f>mergeValue(A20)</f>
        <v>1</v>
      </c>
      <c r="M20" s="642" t="s">
        <v>20</v>
      </c>
      <c r="N20" s="647"/>
      <c r="O20" s="1239"/>
      <c r="P20" s="1239"/>
      <c r="Q20" s="1239"/>
      <c r="R20" s="1239"/>
      <c r="S20" s="1239"/>
      <c r="T20" s="1239"/>
      <c r="U20" s="1239"/>
      <c r="V20" s="1239"/>
      <c r="W20" s="631" t="s">
        <v>476</v>
      </c>
      <c r="Y20" s="830"/>
      <c r="Z20" s="830" t="str">
        <f t="shared" ref="Z20:Z33" si="0">IF(M20="","",M20 )</f>
        <v>Наименование тарифа</v>
      </c>
      <c r="AA20" s="830"/>
      <c r="AB20" s="830"/>
      <c r="AC20" s="830"/>
      <c r="AI20" s="809"/>
      <c r="AJ20" s="809"/>
    </row>
    <row r="21" spans="1:36" ht="22.5">
      <c r="A21" s="1238"/>
      <c r="B21" s="1238">
        <v>1</v>
      </c>
      <c r="C21" s="884"/>
      <c r="D21" s="884"/>
      <c r="E21" s="886"/>
      <c r="F21" s="886"/>
      <c r="G21" s="886"/>
      <c r="H21" s="886"/>
      <c r="I21" s="881"/>
      <c r="J21" s="880"/>
      <c r="K21" s="883"/>
      <c r="L21" s="782" t="str">
        <f>mergeValue(A21) &amp;"."&amp; mergeValue(B21)</f>
        <v>1.1</v>
      </c>
      <c r="M21" s="693" t="s">
        <v>16</v>
      </c>
      <c r="N21" s="647"/>
      <c r="O21" s="1239"/>
      <c r="P21" s="1239"/>
      <c r="Q21" s="1239"/>
      <c r="R21" s="1239"/>
      <c r="S21" s="1239"/>
      <c r="T21" s="1239"/>
      <c r="U21" s="1239"/>
      <c r="V21" s="1239"/>
      <c r="W21" s="631" t="s">
        <v>477</v>
      </c>
      <c r="Y21" s="830"/>
      <c r="Z21" s="830" t="str">
        <f t="shared" si="0"/>
        <v>Территория действия тарифа</v>
      </c>
      <c r="AA21" s="830"/>
      <c r="AB21" s="830"/>
      <c r="AC21" s="830"/>
      <c r="AI21" s="809"/>
      <c r="AJ21" s="809"/>
    </row>
    <row r="22" spans="1:36" ht="22.5">
      <c r="A22" s="1238"/>
      <c r="B22" s="1238"/>
      <c r="C22" s="1238">
        <v>1</v>
      </c>
      <c r="D22" s="884"/>
      <c r="E22" s="886"/>
      <c r="F22" s="886"/>
      <c r="G22" s="886"/>
      <c r="H22" s="886"/>
      <c r="I22" s="888"/>
      <c r="J22" s="880"/>
      <c r="K22" s="883"/>
      <c r="L22" s="782" t="str">
        <f>mergeValue(A22) &amp;"."&amp; mergeValue(B22)&amp;"."&amp; mergeValue(C22)</f>
        <v>1.1.1</v>
      </c>
      <c r="M22" s="694" t="s">
        <v>7</v>
      </c>
      <c r="N22" s="647"/>
      <c r="O22" s="1239"/>
      <c r="P22" s="1239"/>
      <c r="Q22" s="1239"/>
      <c r="R22" s="1239"/>
      <c r="S22" s="1239"/>
      <c r="T22" s="1239"/>
      <c r="U22" s="1239"/>
      <c r="V22" s="1239"/>
      <c r="W22" s="631" t="s">
        <v>633</v>
      </c>
      <c r="Y22" s="830"/>
      <c r="Z22" s="830" t="str">
        <f t="shared" si="0"/>
        <v xml:space="preserve">Наименование системы теплоснабжения </v>
      </c>
      <c r="AA22" s="830"/>
      <c r="AB22" s="830"/>
      <c r="AC22" s="830"/>
      <c r="AI22" s="809"/>
      <c r="AJ22" s="809"/>
    </row>
    <row r="23" spans="1:36" ht="22.5">
      <c r="A23" s="1238"/>
      <c r="B23" s="1238"/>
      <c r="C23" s="1238"/>
      <c r="D23" s="1238">
        <v>1</v>
      </c>
      <c r="E23" s="886"/>
      <c r="F23" s="886"/>
      <c r="G23" s="886"/>
      <c r="H23" s="886"/>
      <c r="I23" s="888"/>
      <c r="J23" s="880"/>
      <c r="K23" s="883"/>
      <c r="L23" s="782" t="str">
        <f>mergeValue(A23) &amp;"."&amp; mergeValue(B23)&amp;"."&amp; mergeValue(C23)&amp;"."&amp; mergeValue(D23)</f>
        <v>1.1.1.1</v>
      </c>
      <c r="M23" s="695" t="s">
        <v>22</v>
      </c>
      <c r="N23" s="647"/>
      <c r="O23" s="1239"/>
      <c r="P23" s="1239"/>
      <c r="Q23" s="1239"/>
      <c r="R23" s="1239"/>
      <c r="S23" s="1239"/>
      <c r="T23" s="1239"/>
      <c r="U23" s="1239"/>
      <c r="V23" s="1239"/>
      <c r="W23" s="631" t="s">
        <v>634</v>
      </c>
      <c r="Y23" s="830"/>
      <c r="Z23" s="830" t="str">
        <f t="shared" si="0"/>
        <v xml:space="preserve">Источник тепловой энергии  </v>
      </c>
      <c r="AA23" s="830"/>
      <c r="AB23" s="830"/>
      <c r="AC23" s="830"/>
      <c r="AI23" s="809"/>
      <c r="AJ23" s="809"/>
    </row>
    <row r="24" spans="1:36" ht="101.25">
      <c r="A24" s="1238"/>
      <c r="B24" s="1238"/>
      <c r="C24" s="1238"/>
      <c r="D24" s="1238"/>
      <c r="E24" s="1238">
        <v>1</v>
      </c>
      <c r="F24" s="886"/>
      <c r="G24" s="886"/>
      <c r="H24" s="884">
        <v>1</v>
      </c>
      <c r="I24" s="1238">
        <v>1</v>
      </c>
      <c r="J24" s="886"/>
      <c r="K24" s="891"/>
      <c r="L24" s="782" t="str">
        <f>mergeValue(A24) &amp;"."&amp; mergeValue(B24)&amp;"."&amp; mergeValue(C24)&amp;"."&amp; mergeValue(D24)&amp;"."&amp; mergeValue(E24)</f>
        <v>1.1.1.1.1</v>
      </c>
      <c r="M24" s="555" t="s">
        <v>9</v>
      </c>
      <c r="N24" s="647"/>
      <c r="O24" s="1240"/>
      <c r="P24" s="1240"/>
      <c r="Q24" s="1240"/>
      <c r="R24" s="1240"/>
      <c r="S24" s="1240"/>
      <c r="T24" s="1240"/>
      <c r="U24" s="1240"/>
      <c r="V24" s="1240"/>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38"/>
      <c r="B25" s="1238"/>
      <c r="C25" s="1238"/>
      <c r="D25" s="1238"/>
      <c r="E25" s="1238"/>
      <c r="F25" s="1238">
        <v>1</v>
      </c>
      <c r="G25" s="884"/>
      <c r="H25" s="884"/>
      <c r="I25" s="1238"/>
      <c r="J25" s="1238">
        <v>1</v>
      </c>
      <c r="K25" s="892"/>
      <c r="L25" s="782" t="str">
        <f>mergeValue(A25) &amp;"."&amp; mergeValue(B25)&amp;"."&amp; mergeValue(C25)&amp;"."&amp; mergeValue(D25)&amp;"."&amp; mergeValue(E25)&amp;"."&amp; mergeValue(F25)</f>
        <v>1.1.1.1.1.1</v>
      </c>
      <c r="M25" s="556" t="s">
        <v>10</v>
      </c>
      <c r="N25" s="647"/>
      <c r="O25" s="1240"/>
      <c r="P25" s="1240"/>
      <c r="Q25" s="1240"/>
      <c r="R25" s="1240"/>
      <c r="S25" s="1240"/>
      <c r="T25" s="1240"/>
      <c r="U25" s="1240"/>
      <c r="V25" s="1240"/>
      <c r="W25" s="631" t="s">
        <v>636</v>
      </c>
      <c r="Y25" s="830"/>
      <c r="Z25" s="830" t="str">
        <f t="shared" si="0"/>
        <v>Группа потребителей</v>
      </c>
      <c r="AA25" s="830"/>
      <c r="AB25" s="830"/>
      <c r="AC25" s="830"/>
      <c r="AI25" s="809"/>
      <c r="AJ25" s="809"/>
    </row>
    <row r="26" spans="1:36" ht="189" customHeight="1">
      <c r="A26" s="1238"/>
      <c r="B26" s="1238"/>
      <c r="C26" s="1238"/>
      <c r="D26" s="1238"/>
      <c r="E26" s="1238"/>
      <c r="F26" s="1238"/>
      <c r="G26" s="884">
        <v>1</v>
      </c>
      <c r="H26" s="884"/>
      <c r="I26" s="1238"/>
      <c r="J26" s="1238"/>
      <c r="K26" s="892">
        <v>1</v>
      </c>
      <c r="L26" s="782" t="str">
        <f>mergeValue(A26) &amp;"."&amp; mergeValue(B26)&amp;"."&amp; mergeValue(C26)&amp;"."&amp; mergeValue(D26)&amp;"."&amp; mergeValue(E26)&amp;"."&amp; mergeValue(F26)&amp;"."&amp; mergeValue(G26)</f>
        <v>1.1.1.1.1.1.1</v>
      </c>
      <c r="M26" s="1066"/>
      <c r="N26" s="647"/>
      <c r="O26" s="764"/>
      <c r="P26" s="764"/>
      <c r="Q26" s="1091"/>
      <c r="R26" s="1233"/>
      <c r="S26" s="1234" t="s">
        <v>83</v>
      </c>
      <c r="T26" s="1233"/>
      <c r="U26" s="1234" t="s">
        <v>84</v>
      </c>
      <c r="V26" s="764"/>
      <c r="W26" s="1209" t="s">
        <v>655</v>
      </c>
      <c r="X26" s="809" t="str">
        <f>strCheckDate(O27:V27)</f>
        <v/>
      </c>
      <c r="Y26" s="830"/>
      <c r="Z26" s="830" t="str">
        <f t="shared" si="0"/>
        <v/>
      </c>
      <c r="AA26" s="830"/>
      <c r="AB26" s="830"/>
      <c r="AC26" s="830"/>
      <c r="AI26" s="809"/>
      <c r="AJ26" s="809"/>
    </row>
    <row r="27" spans="1:36" ht="11.25" hidden="1">
      <c r="A27" s="1238"/>
      <c r="B27" s="1238"/>
      <c r="C27" s="1238"/>
      <c r="D27" s="1238"/>
      <c r="E27" s="1238"/>
      <c r="F27" s="1238"/>
      <c r="G27" s="884"/>
      <c r="H27" s="884"/>
      <c r="I27" s="1238"/>
      <c r="J27" s="1238"/>
      <c r="K27" s="892"/>
      <c r="L27" s="801"/>
      <c r="M27" s="647"/>
      <c r="N27" s="647"/>
      <c r="O27" s="764"/>
      <c r="P27" s="764"/>
      <c r="Q27" s="770" t="str">
        <f>R26 &amp; "-" &amp; T26</f>
        <v>-</v>
      </c>
      <c r="R27" s="1233"/>
      <c r="S27" s="1234"/>
      <c r="T27" s="1233"/>
      <c r="U27" s="1234"/>
      <c r="V27" s="764"/>
      <c r="W27" s="1210"/>
      <c r="Y27" s="830"/>
      <c r="Z27" s="830" t="str">
        <f t="shared" si="0"/>
        <v/>
      </c>
      <c r="AA27" s="830"/>
      <c r="AB27" s="830"/>
      <c r="AC27" s="830"/>
      <c r="AI27" s="809"/>
      <c r="AJ27" s="809"/>
    </row>
    <row r="28" spans="1:36" ht="15" customHeight="1">
      <c r="A28" s="1238"/>
      <c r="B28" s="1238"/>
      <c r="C28" s="1238"/>
      <c r="D28" s="1238"/>
      <c r="E28" s="1238"/>
      <c r="F28" s="1238"/>
      <c r="G28" s="886"/>
      <c r="H28" s="884"/>
      <c r="I28" s="1238"/>
      <c r="J28" s="1238"/>
      <c r="K28" s="891"/>
      <c r="L28" s="689"/>
      <c r="M28" s="558" t="s">
        <v>25</v>
      </c>
      <c r="N28" s="766"/>
      <c r="O28" s="766"/>
      <c r="P28" s="766"/>
      <c r="Q28" s="766"/>
      <c r="R28" s="766"/>
      <c r="S28" s="766"/>
      <c r="T28" s="766"/>
      <c r="U28" s="766"/>
      <c r="V28" s="763"/>
      <c r="W28" s="1211"/>
      <c r="Y28" s="830"/>
      <c r="Z28" s="830" t="str">
        <f t="shared" si="0"/>
        <v>Добавить вид теплоносителя (параметры теплоносителя)</v>
      </c>
      <c r="AA28" s="830"/>
      <c r="AB28" s="830"/>
      <c r="AC28" s="830"/>
      <c r="AI28" s="809"/>
      <c r="AJ28" s="809"/>
    </row>
    <row r="29" spans="1:36" ht="15" customHeight="1">
      <c r="A29" s="1238"/>
      <c r="B29" s="1238"/>
      <c r="C29" s="1238"/>
      <c r="D29" s="1238"/>
      <c r="E29" s="1238"/>
      <c r="F29" s="886"/>
      <c r="G29" s="886"/>
      <c r="H29" s="884"/>
      <c r="I29" s="1238"/>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38"/>
      <c r="B30" s="1238"/>
      <c r="C30" s="1238"/>
      <c r="D30" s="1238"/>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38"/>
      <c r="B31" s="1238"/>
      <c r="C31" s="1238"/>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38"/>
      <c r="B32" s="1238"/>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38"/>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4"/>
      <c r="M34" s="737" t="s">
        <v>308</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202" t="s">
        <v>632</v>
      </c>
      <c r="N36" s="1202"/>
      <c r="O36" s="1202"/>
      <c r="P36" s="1202"/>
      <c r="Q36" s="1202"/>
      <c r="R36" s="1202"/>
      <c r="S36" s="1202"/>
      <c r="T36" s="1202"/>
      <c r="U36" s="1202"/>
      <c r="V36" s="1202"/>
      <c r="W36" s="1202"/>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03" t="s">
        <v>491</v>
      </c>
      <c r="G2" s="1204"/>
      <c r="H2" s="1205"/>
      <c r="I2" s="641"/>
    </row>
    <row r="3" spans="1:20" ht="3" customHeight="1"/>
    <row r="4" spans="1:20" s="571" customFormat="1" ht="11.25">
      <c r="A4" s="591"/>
      <c r="B4" s="591"/>
      <c r="C4" s="591"/>
      <c r="D4" s="591"/>
      <c r="F4" s="1154" t="s">
        <v>453</v>
      </c>
      <c r="G4" s="1154"/>
      <c r="H4" s="1154"/>
      <c r="I4" s="1206"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6"/>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28.12.2018</v>
      </c>
      <c r="I7" s="582" t="s">
        <v>493</v>
      </c>
      <c r="J7" s="616"/>
      <c r="K7" s="591"/>
      <c r="L7" s="591"/>
      <c r="M7" s="591"/>
      <c r="N7" s="591"/>
      <c r="O7" s="591"/>
      <c r="P7" s="591"/>
      <c r="Q7" s="591"/>
      <c r="R7" s="591"/>
      <c r="S7" s="591"/>
      <c r="T7" s="591"/>
    </row>
    <row r="8" spans="1:20" s="571" customFormat="1" ht="45">
      <c r="A8" s="1207">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7"/>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7"/>
      <c r="B10" s="591"/>
      <c r="C10" s="591"/>
      <c r="D10" s="591"/>
      <c r="F10" s="617" t="str">
        <f>"4."&amp;mergeValue(A10)</f>
        <v>4.1</v>
      </c>
      <c r="G10" s="633" t="s">
        <v>496</v>
      </c>
      <c r="H10" s="606" t="s">
        <v>457</v>
      </c>
      <c r="I10" s="582"/>
      <c r="J10" s="616"/>
      <c r="K10" s="591"/>
      <c r="L10" s="591"/>
      <c r="M10" s="591"/>
      <c r="N10" s="591"/>
      <c r="O10" s="591"/>
      <c r="P10" s="591"/>
      <c r="Q10" s="591"/>
      <c r="R10" s="591"/>
      <c r="S10" s="591"/>
      <c r="T10" s="591"/>
    </row>
    <row r="11" spans="1:20" s="571" customFormat="1" ht="18.75">
      <c r="A11" s="1207"/>
      <c r="B11" s="1207">
        <v>1</v>
      </c>
      <c r="C11" s="624"/>
      <c r="D11" s="624"/>
      <c r="F11" s="617" t="str">
        <f>"4."&amp;mergeValue(A11) &amp;"."&amp;mergeValue(B11)</f>
        <v>4.1.1</v>
      </c>
      <c r="G11" s="612" t="s">
        <v>592</v>
      </c>
      <c r="H11" s="605" t="str">
        <f>IF(region_name="","",region_name)</f>
        <v>Волгоградская область</v>
      </c>
      <c r="I11" s="582" t="s">
        <v>499</v>
      </c>
      <c r="J11" s="616"/>
      <c r="K11" s="591"/>
      <c r="L11" s="591"/>
      <c r="M11" s="591"/>
      <c r="N11" s="591"/>
      <c r="O11" s="591"/>
      <c r="P11" s="591"/>
      <c r="Q11" s="591"/>
      <c r="R11" s="591"/>
      <c r="S11" s="591"/>
      <c r="T11" s="591"/>
    </row>
    <row r="12" spans="1:20" s="571" customFormat="1" ht="22.5">
      <c r="A12" s="1207"/>
      <c r="B12" s="1207"/>
      <c r="C12" s="1207">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7"/>
      <c r="B13" s="1207"/>
      <c r="C13" s="1207"/>
      <c r="D13" s="624">
        <v>1</v>
      </c>
      <c r="F13" s="617" t="str">
        <f>"4."&amp;mergeValue(A13) &amp;"."&amp;mergeValue(B13)&amp;"."&amp;mergeValue(C13)&amp;"."&amp;mergeValue(D13)</f>
        <v>4.1.1.1.1</v>
      </c>
      <c r="G13" s="634" t="s">
        <v>498</v>
      </c>
      <c r="H13" s="605"/>
      <c r="I13" s="1208" t="s">
        <v>591</v>
      </c>
      <c r="J13" s="616"/>
      <c r="K13" s="591"/>
      <c r="L13" s="591"/>
      <c r="M13" s="591"/>
      <c r="N13" s="591"/>
      <c r="O13" s="591"/>
      <c r="P13" s="591"/>
      <c r="Q13" s="591"/>
      <c r="R13" s="591"/>
      <c r="S13" s="591"/>
      <c r="T13" s="591"/>
    </row>
    <row r="14" spans="1:20" s="571" customFormat="1" ht="18.75">
      <c r="A14" s="1207"/>
      <c r="B14" s="1207"/>
      <c r="C14" s="1207"/>
      <c r="D14" s="624"/>
      <c r="F14" s="620"/>
      <c r="G14" s="551" t="s">
        <v>4</v>
      </c>
      <c r="H14" s="625"/>
      <c r="I14" s="1208"/>
      <c r="J14" s="616"/>
      <c r="K14" s="591"/>
      <c r="L14" s="591"/>
      <c r="M14" s="591"/>
      <c r="N14" s="591"/>
      <c r="O14" s="591"/>
      <c r="P14" s="591"/>
      <c r="Q14" s="591"/>
      <c r="R14" s="591"/>
      <c r="S14" s="591"/>
      <c r="T14" s="591"/>
    </row>
    <row r="15" spans="1:20" s="571" customFormat="1" ht="18.75">
      <c r="A15" s="1207"/>
      <c r="B15" s="1207"/>
      <c r="C15" s="624"/>
      <c r="D15" s="624"/>
      <c r="F15" s="635"/>
      <c r="G15" s="578" t="s">
        <v>402</v>
      </c>
      <c r="H15" s="636"/>
      <c r="I15" s="637"/>
      <c r="J15" s="616"/>
      <c r="K15" s="591"/>
      <c r="L15" s="591"/>
      <c r="M15" s="591"/>
      <c r="N15" s="591"/>
      <c r="O15" s="591"/>
      <c r="P15" s="591"/>
      <c r="Q15" s="591"/>
      <c r="R15" s="591"/>
      <c r="S15" s="591"/>
      <c r="T15" s="591"/>
    </row>
    <row r="16" spans="1:20" s="571" customFormat="1" ht="18.75">
      <c r="A16" s="1207"/>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2" t="s">
        <v>593</v>
      </c>
      <c r="H19" s="1202"/>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1"/>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5" t="s">
        <v>631</v>
      </c>
      <c r="M5" s="1235"/>
      <c r="N5" s="1235"/>
      <c r="O5" s="1235"/>
      <c r="P5" s="1235"/>
      <c r="Q5" s="1235"/>
      <c r="R5" s="1235"/>
      <c r="S5" s="1235"/>
      <c r="T5" s="1235"/>
      <c r="U5" s="498"/>
    </row>
    <row r="6" spans="1:33" ht="3" customHeight="1">
      <c r="J6" s="483"/>
      <c r="K6" s="483"/>
      <c r="L6" s="479"/>
      <c r="M6" s="479"/>
      <c r="N6" s="479"/>
      <c r="O6" s="482"/>
      <c r="P6" s="482"/>
      <c r="Q6" s="482"/>
      <c r="R6" s="482"/>
      <c r="S6" s="482"/>
      <c r="T6" s="482"/>
      <c r="U6" s="479"/>
    </row>
    <row r="7" spans="1:33" s="493" customFormat="1" ht="22.5">
      <c r="A7" s="512"/>
      <c r="B7" s="512"/>
      <c r="C7" s="512"/>
      <c r="D7" s="512"/>
      <c r="E7" s="512"/>
      <c r="F7" s="512"/>
      <c r="G7" s="512"/>
      <c r="H7" s="512"/>
      <c r="L7" s="500"/>
      <c r="M7" s="618" t="s">
        <v>502</v>
      </c>
      <c r="N7" s="667"/>
      <c r="O7" s="1212" t="str">
        <f>IF(NameOrPr_ch="",IF(NameOrPr="","",NameOrPr),NameOrPr_ch)</f>
        <v>Комитет тарифного регулирования Волгоградской области</v>
      </c>
      <c r="P7" s="1212"/>
      <c r="Q7" s="1212"/>
      <c r="R7" s="1212"/>
      <c r="S7" s="1212"/>
      <c r="T7" s="1212"/>
      <c r="U7" s="583"/>
      <c r="V7" s="583"/>
      <c r="W7" s="520"/>
      <c r="X7" s="506"/>
      <c r="Y7" s="506"/>
      <c r="Z7" s="506"/>
      <c r="AA7" s="506"/>
      <c r="AB7" s="506"/>
      <c r="AC7" s="506"/>
      <c r="AD7" s="506"/>
      <c r="AE7" s="506"/>
      <c r="AF7" s="506"/>
      <c r="AG7" s="506"/>
    </row>
    <row r="8" spans="1:33" s="493" customFormat="1" ht="18.75">
      <c r="A8" s="512"/>
      <c r="B8" s="512"/>
      <c r="C8" s="512"/>
      <c r="D8" s="512"/>
      <c r="E8" s="512"/>
      <c r="F8" s="512"/>
      <c r="G8" s="512"/>
      <c r="H8" s="512"/>
      <c r="L8" s="500"/>
      <c r="M8" s="618" t="s">
        <v>596</v>
      </c>
      <c r="N8" s="667"/>
      <c r="O8" s="1212" t="str">
        <f>IF(datePr_ch="",IF(datePr="","",datePr),datePr_ch)</f>
        <v>19.12.2018</v>
      </c>
      <c r="P8" s="1212"/>
      <c r="Q8" s="1212"/>
      <c r="R8" s="1212"/>
      <c r="S8" s="1212"/>
      <c r="T8" s="1212"/>
      <c r="U8" s="583"/>
      <c r="V8" s="583"/>
      <c r="W8" s="520"/>
      <c r="X8" s="506"/>
      <c r="Y8" s="506"/>
      <c r="Z8" s="506"/>
      <c r="AA8" s="506"/>
      <c r="AB8" s="506"/>
      <c r="AC8" s="506"/>
      <c r="AD8" s="506"/>
      <c r="AE8" s="506"/>
      <c r="AF8" s="506"/>
      <c r="AG8" s="506"/>
    </row>
    <row r="9" spans="1:33" s="493" customFormat="1" ht="18.75">
      <c r="A9" s="512"/>
      <c r="B9" s="512"/>
      <c r="C9" s="512"/>
      <c r="D9" s="512"/>
      <c r="E9" s="512"/>
      <c r="F9" s="512"/>
      <c r="G9" s="512"/>
      <c r="H9" s="512"/>
      <c r="L9" s="152"/>
      <c r="M9" s="618" t="s">
        <v>595</v>
      </c>
      <c r="N9" s="667"/>
      <c r="O9" s="1212" t="str">
        <f>IF(numberPr_ch="",IF(numberPr="","",numberPr),numberPr_ch)</f>
        <v>№46/57</v>
      </c>
      <c r="P9" s="1212"/>
      <c r="Q9" s="1212"/>
      <c r="R9" s="1212"/>
      <c r="S9" s="1212"/>
      <c r="T9" s="1212"/>
      <c r="U9" s="583"/>
      <c r="V9" s="583"/>
      <c r="W9" s="520"/>
      <c r="X9" s="506"/>
      <c r="Y9" s="506"/>
      <c r="Z9" s="506"/>
      <c r="AA9" s="506"/>
      <c r="AB9" s="506"/>
      <c r="AC9" s="506"/>
      <c r="AD9" s="506"/>
      <c r="AE9" s="506"/>
      <c r="AF9" s="506"/>
      <c r="AG9" s="506"/>
    </row>
    <row r="10" spans="1:33" s="493" customFormat="1" ht="18.75">
      <c r="A10" s="512"/>
      <c r="B10" s="512"/>
      <c r="C10" s="512"/>
      <c r="D10" s="512"/>
      <c r="E10" s="512"/>
      <c r="F10" s="512"/>
      <c r="G10" s="512"/>
      <c r="H10" s="512"/>
      <c r="L10" s="152"/>
      <c r="M10" s="618" t="s">
        <v>501</v>
      </c>
      <c r="N10" s="667"/>
      <c r="O10" s="1212" t="str">
        <f>IF(IstPub_ch="",IF(IstPub="","",IstPub),IstPub_ch)</f>
        <v xml:space="preserve">Государственная система правовой информации.
Официальный интернет-портал правовой информации. www.pravo.gov.ru         </v>
      </c>
      <c r="P10" s="1212"/>
      <c r="Q10" s="1212"/>
      <c r="R10" s="1212"/>
      <c r="S10" s="1212"/>
      <c r="T10" s="1212"/>
      <c r="U10" s="583"/>
      <c r="V10" s="583"/>
      <c r="W10" s="520"/>
      <c r="X10" s="506"/>
      <c r="Y10" s="506"/>
      <c r="Z10" s="506"/>
      <c r="AA10" s="506"/>
      <c r="AB10" s="506"/>
      <c r="AC10" s="506"/>
      <c r="AD10" s="506"/>
      <c r="AE10" s="506"/>
      <c r="AF10" s="506"/>
      <c r="AG10" s="506"/>
    </row>
    <row r="11" spans="1:33" s="493" customFormat="1" ht="11.25" hidden="1">
      <c r="A11" s="512"/>
      <c r="B11" s="512"/>
      <c r="C11" s="512"/>
      <c r="D11" s="512"/>
      <c r="E11" s="512"/>
      <c r="F11" s="512"/>
      <c r="G11" s="512"/>
      <c r="H11" s="512"/>
      <c r="L11" s="152"/>
      <c r="M11" s="152"/>
      <c r="N11" s="490"/>
      <c r="O11" s="499"/>
      <c r="P11" s="499"/>
      <c r="Q11" s="499"/>
      <c r="R11" s="499"/>
      <c r="S11" s="499"/>
      <c r="T11" s="499"/>
      <c r="U11" s="504" t="s">
        <v>372</v>
      </c>
      <c r="X11" s="506"/>
      <c r="Y11" s="506"/>
      <c r="Z11" s="506"/>
      <c r="AA11" s="506"/>
      <c r="AB11" s="506"/>
      <c r="AC11" s="506"/>
      <c r="AD11" s="506"/>
      <c r="AE11" s="506"/>
      <c r="AF11" s="506"/>
      <c r="AG11" s="506"/>
    </row>
    <row r="12" spans="1:33" ht="15" customHeight="1">
      <c r="H12" s="511" t="s">
        <v>92</v>
      </c>
      <c r="J12" s="483"/>
      <c r="K12" s="483"/>
      <c r="L12" s="479"/>
      <c r="M12" s="479"/>
      <c r="N12" s="479"/>
      <c r="O12" s="1252"/>
      <c r="P12" s="1252"/>
      <c r="Q12" s="1252"/>
      <c r="R12" s="1252"/>
      <c r="S12" s="1252"/>
      <c r="T12" s="1252"/>
      <c r="U12" s="1252"/>
    </row>
    <row r="13" spans="1:33">
      <c r="J13" s="483"/>
      <c r="K13" s="483"/>
      <c r="L13" s="1154" t="s">
        <v>453</v>
      </c>
      <c r="M13" s="1154"/>
      <c r="N13" s="1154"/>
      <c r="O13" s="1154"/>
      <c r="P13" s="1154"/>
      <c r="Q13" s="1154"/>
      <c r="R13" s="1154"/>
      <c r="S13" s="1154"/>
      <c r="T13" s="1154"/>
      <c r="U13" s="1154"/>
      <c r="V13" s="1154"/>
      <c r="W13" s="1154" t="s">
        <v>454</v>
      </c>
    </row>
    <row r="14" spans="1:33" ht="14.25" customHeight="1">
      <c r="J14" s="483"/>
      <c r="K14" s="483"/>
      <c r="L14" s="1219" t="s">
        <v>91</v>
      </c>
      <c r="M14" s="1219" t="s">
        <v>639</v>
      </c>
      <c r="N14" s="476"/>
      <c r="O14" s="1220" t="s">
        <v>641</v>
      </c>
      <c r="P14" s="1221"/>
      <c r="Q14" s="1221"/>
      <c r="R14" s="1221"/>
      <c r="S14" s="1221"/>
      <c r="T14" s="1222"/>
      <c r="U14" s="1230" t="s">
        <v>340</v>
      </c>
      <c r="V14" s="1251" t="s">
        <v>274</v>
      </c>
      <c r="W14" s="1154"/>
    </row>
    <row r="15" spans="1:33" ht="14.25" customHeight="1">
      <c r="J15" s="483"/>
      <c r="K15" s="483"/>
      <c r="L15" s="1219"/>
      <c r="M15" s="1219"/>
      <c r="N15" s="475"/>
      <c r="O15" s="1225" t="s">
        <v>640</v>
      </c>
      <c r="P15" s="656"/>
      <c r="Q15" s="656"/>
      <c r="R15" s="1228" t="s">
        <v>654</v>
      </c>
      <c r="S15" s="1228"/>
      <c r="T15" s="1229"/>
      <c r="U15" s="1231"/>
      <c r="V15" s="1251"/>
      <c r="W15" s="1154"/>
    </row>
    <row r="16" spans="1:33" ht="30.75" customHeight="1">
      <c r="J16" s="483"/>
      <c r="K16" s="483"/>
      <c r="L16" s="1219"/>
      <c r="M16" s="1219"/>
      <c r="N16" s="474"/>
      <c r="O16" s="1226"/>
      <c r="P16" s="654"/>
      <c r="Q16" s="655"/>
      <c r="R16" s="537" t="s">
        <v>273</v>
      </c>
      <c r="S16" s="1214" t="s">
        <v>272</v>
      </c>
      <c r="T16" s="1215"/>
      <c r="U16" s="1232"/>
      <c r="V16" s="1251"/>
      <c r="W16" s="1154"/>
    </row>
    <row r="17" spans="1:33">
      <c r="J17" s="483"/>
      <c r="K17" s="491">
        <v>1</v>
      </c>
      <c r="L17" s="638" t="s">
        <v>92</v>
      </c>
      <c r="M17" s="638" t="s">
        <v>48</v>
      </c>
      <c r="N17" s="510" t="s">
        <v>48</v>
      </c>
      <c r="O17" s="639">
        <f ca="1">OFFSET(O17,0,-1)+1</f>
        <v>3</v>
      </c>
      <c r="P17" s="640">
        <f ca="1">OFFSET(P17,0,-1)</f>
        <v>3</v>
      </c>
      <c r="Q17" s="640">
        <f ca="1">OFFSET(Q17,0,-1)</f>
        <v>3</v>
      </c>
      <c r="R17" s="639">
        <f ca="1">OFFSET(R17,0,-1)+1</f>
        <v>4</v>
      </c>
      <c r="S17" s="1249">
        <f ca="1">OFFSET(S17,0,-1)+1</f>
        <v>5</v>
      </c>
      <c r="T17" s="1249"/>
      <c r="U17" s="639">
        <f ca="1">OFFSET(U17,0,-2)+1</f>
        <v>6</v>
      </c>
      <c r="V17" s="640">
        <f ca="1">OFFSET(V17,0,-1)</f>
        <v>6</v>
      </c>
      <c r="W17" s="639">
        <f ca="1">OFFSET(W17,0,-1)+1</f>
        <v>7</v>
      </c>
    </row>
    <row r="18" spans="1:33" ht="22.5">
      <c r="A18" s="1238">
        <v>1</v>
      </c>
      <c r="B18" s="902"/>
      <c r="C18" s="902"/>
      <c r="D18" s="902"/>
      <c r="E18" s="903"/>
      <c r="F18" s="904"/>
      <c r="G18" s="904"/>
      <c r="H18" s="904"/>
      <c r="I18" s="905"/>
      <c r="J18" s="900"/>
      <c r="K18" s="907"/>
      <c r="L18" s="594">
        <f>mergeValue(A18)</f>
        <v>1</v>
      </c>
      <c r="M18" s="642" t="s">
        <v>20</v>
      </c>
      <c r="N18" s="581"/>
      <c r="O18" s="1250"/>
      <c r="P18" s="1250"/>
      <c r="Q18" s="1250"/>
      <c r="R18" s="1250"/>
      <c r="S18" s="1250"/>
      <c r="T18" s="1250"/>
      <c r="U18" s="1250"/>
      <c r="V18" s="1250"/>
      <c r="W18" s="631" t="s">
        <v>476</v>
      </c>
    </row>
    <row r="19" spans="1:33" ht="22.5">
      <c r="A19" s="1238"/>
      <c r="B19" s="1238">
        <v>1</v>
      </c>
      <c r="C19" s="902"/>
      <c r="D19" s="902"/>
      <c r="E19" s="904"/>
      <c r="F19" s="904"/>
      <c r="G19" s="904"/>
      <c r="H19" s="904"/>
      <c r="I19" s="899"/>
      <c r="J19" s="898"/>
      <c r="K19" s="901"/>
      <c r="L19" s="594" t="str">
        <f>mergeValue(A19) &amp;"."&amp; mergeValue(B19)</f>
        <v>1.1</v>
      </c>
      <c r="M19" s="547" t="s">
        <v>16</v>
      </c>
      <c r="N19" s="581"/>
      <c r="O19" s="1250"/>
      <c r="P19" s="1250"/>
      <c r="Q19" s="1250"/>
      <c r="R19" s="1250"/>
      <c r="S19" s="1250"/>
      <c r="T19" s="1250"/>
      <c r="U19" s="1250"/>
      <c r="V19" s="1250"/>
      <c r="W19" s="631" t="s">
        <v>477</v>
      </c>
    </row>
    <row r="20" spans="1:33" ht="22.5">
      <c r="A20" s="1238"/>
      <c r="B20" s="1238"/>
      <c r="C20" s="1238">
        <v>1</v>
      </c>
      <c r="D20" s="902"/>
      <c r="E20" s="904"/>
      <c r="F20" s="904"/>
      <c r="G20" s="904"/>
      <c r="H20" s="904"/>
      <c r="I20" s="906"/>
      <c r="J20" s="898"/>
      <c r="K20" s="901"/>
      <c r="L20" s="594" t="str">
        <f>mergeValue(A20) &amp;"."&amp; mergeValue(B20)&amp;"."&amp; mergeValue(C20)</f>
        <v>1.1.1</v>
      </c>
      <c r="M20" s="548" t="s">
        <v>7</v>
      </c>
      <c r="N20" s="581"/>
      <c r="O20" s="1250"/>
      <c r="P20" s="1250"/>
      <c r="Q20" s="1250"/>
      <c r="R20" s="1250"/>
      <c r="S20" s="1250"/>
      <c r="T20" s="1250"/>
      <c r="U20" s="1250"/>
      <c r="V20" s="1250"/>
      <c r="W20" s="631" t="s">
        <v>633</v>
      </c>
    </row>
    <row r="21" spans="1:33" ht="22.5">
      <c r="A21" s="1238"/>
      <c r="B21" s="1238"/>
      <c r="C21" s="1238"/>
      <c r="D21" s="1238">
        <v>1</v>
      </c>
      <c r="E21" s="904"/>
      <c r="F21" s="904"/>
      <c r="G21" s="904"/>
      <c r="H21" s="904"/>
      <c r="I21" s="906"/>
      <c r="J21" s="898"/>
      <c r="K21" s="901"/>
      <c r="L21" s="594" t="str">
        <f>mergeValue(A21) &amp;"."&amp; mergeValue(B21)&amp;"."&amp; mergeValue(C21)&amp;"."&amp; mergeValue(D21)</f>
        <v>1.1.1.1</v>
      </c>
      <c r="M21" s="549" t="s">
        <v>22</v>
      </c>
      <c r="N21" s="581"/>
      <c r="O21" s="1250"/>
      <c r="P21" s="1250"/>
      <c r="Q21" s="1250"/>
      <c r="R21" s="1250"/>
      <c r="S21" s="1250"/>
      <c r="T21" s="1250"/>
      <c r="U21" s="1250"/>
      <c r="V21" s="1250"/>
      <c r="W21" s="631" t="s">
        <v>634</v>
      </c>
    </row>
    <row r="22" spans="1:33" ht="101.25">
      <c r="A22" s="1238"/>
      <c r="B22" s="1238"/>
      <c r="C22" s="1238"/>
      <c r="D22" s="1238"/>
      <c r="E22" s="1238">
        <v>1</v>
      </c>
      <c r="F22" s="904"/>
      <c r="G22" s="904"/>
      <c r="H22" s="902">
        <v>1</v>
      </c>
      <c r="I22" s="1238">
        <v>1</v>
      </c>
      <c r="J22" s="904"/>
      <c r="K22" s="909"/>
      <c r="L22" s="594" t="str">
        <f>mergeValue(A22) &amp;"."&amp; mergeValue(B22)&amp;"."&amp; mergeValue(C22)&amp;"."&amp; mergeValue(D22)&amp;"."&amp; mergeValue(E22)</f>
        <v>1.1.1.1.1</v>
      </c>
      <c r="M22" s="555" t="s">
        <v>9</v>
      </c>
      <c r="N22" s="582"/>
      <c r="O22" s="1240"/>
      <c r="P22" s="1240"/>
      <c r="Q22" s="1240"/>
      <c r="R22" s="1240"/>
      <c r="S22" s="1240"/>
      <c r="T22" s="1240"/>
      <c r="U22" s="1240"/>
      <c r="V22" s="1240"/>
      <c r="W22" s="631" t="s">
        <v>638</v>
      </c>
    </row>
    <row r="23" spans="1:33" ht="90">
      <c r="A23" s="1238"/>
      <c r="B23" s="1238"/>
      <c r="C23" s="1238"/>
      <c r="D23" s="1238"/>
      <c r="E23" s="1238"/>
      <c r="F23" s="1238">
        <v>1</v>
      </c>
      <c r="G23" s="902"/>
      <c r="H23" s="902"/>
      <c r="I23" s="1238"/>
      <c r="J23" s="1238">
        <v>1</v>
      </c>
      <c r="K23" s="910"/>
      <c r="L23" s="594" t="str">
        <f>mergeValue(A23) &amp;"."&amp; mergeValue(B23)&amp;"."&amp; mergeValue(C23)&amp;"."&amp; mergeValue(D23)&amp;"."&amp; mergeValue(E23)&amp;"."&amp; mergeValue(F23)</f>
        <v>1.1.1.1.1.1</v>
      </c>
      <c r="M23" s="556" t="s">
        <v>10</v>
      </c>
      <c r="N23" s="582"/>
      <c r="O23" s="1241"/>
      <c r="P23" s="1242"/>
      <c r="Q23" s="1242"/>
      <c r="R23" s="1242"/>
      <c r="S23" s="1242"/>
      <c r="T23" s="1242"/>
      <c r="U23" s="1242"/>
      <c r="V23" s="1243"/>
      <c r="W23" s="631" t="s">
        <v>636</v>
      </c>
      <c r="Y23" s="505" t="str">
        <f>strCheckUnique(Z23:Z26)</f>
        <v/>
      </c>
      <c r="AA23" s="505" t="str">
        <f>IF(O23="","",O23 &amp; ":_")</f>
        <v/>
      </c>
    </row>
    <row r="24" spans="1:33" ht="189" customHeight="1">
      <c r="A24" s="1238"/>
      <c r="B24" s="1238"/>
      <c r="C24" s="1238"/>
      <c r="D24" s="1238"/>
      <c r="E24" s="1238"/>
      <c r="F24" s="1238"/>
      <c r="G24" s="902">
        <v>1</v>
      </c>
      <c r="H24" s="902"/>
      <c r="I24" s="1238"/>
      <c r="J24" s="1238"/>
      <c r="K24" s="910">
        <v>1</v>
      </c>
      <c r="L24" s="594" t="str">
        <f>mergeValue(A24) &amp;"."&amp; mergeValue(B24)&amp;"."&amp; mergeValue(C24)&amp;"."&amp; mergeValue(D24)&amp;"."&amp; mergeValue(E24)&amp;"."&amp; mergeValue(F24)&amp;"."&amp; mergeValue(G24)</f>
        <v>1.1.1.1.1.1.1</v>
      </c>
      <c r="M24" s="1066"/>
      <c r="N24" s="587"/>
      <c r="O24" s="1075"/>
      <c r="P24" s="563"/>
      <c r="Q24" s="563"/>
      <c r="R24" s="1248"/>
      <c r="S24" s="1234" t="s">
        <v>83</v>
      </c>
      <c r="T24" s="1248"/>
      <c r="U24" s="1234" t="s">
        <v>84</v>
      </c>
      <c r="V24" s="579"/>
      <c r="W24" s="1209" t="s">
        <v>656</v>
      </c>
      <c r="X24" s="501" t="str">
        <f>strCheckDate(O25:V25)</f>
        <v/>
      </c>
      <c r="Y24" s="505"/>
      <c r="Z24" s="505" t="str">
        <f>IF(M24="","",M24 )</f>
        <v/>
      </c>
      <c r="AA24" s="505"/>
      <c r="AB24" s="505"/>
      <c r="AC24" s="505"/>
    </row>
    <row r="25" spans="1:33" ht="11.25" hidden="1">
      <c r="A25" s="1238"/>
      <c r="B25" s="1238"/>
      <c r="C25" s="1238"/>
      <c r="D25" s="1238"/>
      <c r="E25" s="1238"/>
      <c r="F25" s="1238"/>
      <c r="G25" s="902"/>
      <c r="H25" s="902"/>
      <c r="I25" s="1238"/>
      <c r="J25" s="1238"/>
      <c r="K25" s="910"/>
      <c r="L25" s="601"/>
      <c r="M25" s="647"/>
      <c r="N25" s="587"/>
      <c r="O25" s="585"/>
      <c r="P25" s="563"/>
      <c r="Q25" s="585" t="str">
        <f>R24 &amp; "-" &amp; T24</f>
        <v>-</v>
      </c>
      <c r="R25" s="1233"/>
      <c r="S25" s="1234"/>
      <c r="T25" s="1233"/>
      <c r="U25" s="1234"/>
      <c r="V25" s="579"/>
      <c r="W25" s="1210"/>
    </row>
    <row r="26" spans="1:33" s="477" customFormat="1" ht="15" customHeight="1">
      <c r="A26" s="1238"/>
      <c r="B26" s="1238"/>
      <c r="C26" s="1238"/>
      <c r="D26" s="1238"/>
      <c r="E26" s="1238"/>
      <c r="F26" s="1238"/>
      <c r="G26" s="904"/>
      <c r="H26" s="902"/>
      <c r="I26" s="1238"/>
      <c r="J26" s="1238"/>
      <c r="K26" s="909"/>
      <c r="L26" s="539"/>
      <c r="M26" s="558" t="s">
        <v>25</v>
      </c>
      <c r="N26" s="552"/>
      <c r="O26" s="546"/>
      <c r="P26" s="546"/>
      <c r="Q26" s="546"/>
      <c r="R26" s="574"/>
      <c r="S26" s="565"/>
      <c r="T26" s="564"/>
      <c r="U26" s="552"/>
      <c r="V26" s="561"/>
      <c r="W26" s="1211"/>
      <c r="X26" s="502"/>
      <c r="Y26" s="502"/>
      <c r="Z26" s="502"/>
      <c r="AA26" s="502"/>
      <c r="AB26" s="502"/>
      <c r="AC26" s="502"/>
      <c r="AD26" s="502"/>
      <c r="AE26" s="502"/>
      <c r="AF26" s="502"/>
      <c r="AG26" s="502"/>
    </row>
    <row r="27" spans="1:33" s="477" customFormat="1" ht="15" customHeight="1">
      <c r="A27" s="1238"/>
      <c r="B27" s="1238"/>
      <c r="C27" s="1238"/>
      <c r="D27" s="1238"/>
      <c r="E27" s="1238"/>
      <c r="F27" s="904"/>
      <c r="G27" s="904"/>
      <c r="H27" s="902"/>
      <c r="I27" s="1238"/>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7" customFormat="1" ht="15" customHeight="1">
      <c r="A28" s="1238"/>
      <c r="B28" s="1238"/>
      <c r="C28" s="1238"/>
      <c r="D28" s="1238"/>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7" customFormat="1" ht="15" customHeight="1">
      <c r="A29" s="1238"/>
      <c r="B29" s="1238"/>
      <c r="C29" s="1238"/>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7" customFormat="1" ht="15" customHeight="1">
      <c r="A30" s="1238"/>
      <c r="B30" s="1238"/>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7" customFormat="1" ht="15" customHeight="1">
      <c r="A31" s="1238"/>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7" customFormat="1" ht="15" customHeight="1">
      <c r="A32" s="896"/>
      <c r="B32" s="896"/>
      <c r="C32" s="896"/>
      <c r="D32" s="896"/>
      <c r="E32" s="896"/>
      <c r="F32" s="896"/>
      <c r="G32" s="896"/>
      <c r="H32" s="896"/>
      <c r="I32" s="896"/>
      <c r="J32" s="896"/>
      <c r="K32" s="896"/>
      <c r="L32" s="539"/>
      <c r="M32" s="566" t="s">
        <v>308</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7"/>
      <c r="M33" s="487"/>
      <c r="N33" s="487"/>
      <c r="O33" s="487"/>
      <c r="P33" s="487"/>
      <c r="Q33" s="487"/>
      <c r="R33" s="487"/>
      <c r="S33" s="487"/>
      <c r="T33" s="487"/>
      <c r="U33" s="487"/>
    </row>
    <row r="34" spans="12:23" ht="133.5" customHeight="1">
      <c r="L34" s="1">
        <v>1</v>
      </c>
      <c r="M34" s="1202" t="s">
        <v>632</v>
      </c>
      <c r="N34" s="1202"/>
      <c r="O34" s="1202"/>
      <c r="P34" s="1202"/>
      <c r="Q34" s="1202"/>
      <c r="R34" s="1202"/>
      <c r="S34" s="1202"/>
      <c r="T34" s="1202"/>
      <c r="U34" s="1202"/>
      <c r="V34" s="1202"/>
      <c r="W34" s="1202"/>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03" t="s">
        <v>491</v>
      </c>
      <c r="G2" s="1204"/>
      <c r="H2" s="1205"/>
      <c r="I2" s="641"/>
    </row>
    <row r="3" spans="1:20" ht="3" customHeight="1"/>
    <row r="4" spans="1:20" s="571" customFormat="1" ht="11.25">
      <c r="A4" s="591"/>
      <c r="B4" s="591"/>
      <c r="C4" s="591"/>
      <c r="D4" s="591"/>
      <c r="F4" s="1154" t="s">
        <v>453</v>
      </c>
      <c r="G4" s="1154"/>
      <c r="H4" s="1154"/>
      <c r="I4" s="1206"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6"/>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28.12.2018</v>
      </c>
      <c r="I7" s="582" t="s">
        <v>493</v>
      </c>
      <c r="J7" s="616"/>
      <c r="K7" s="591"/>
      <c r="L7" s="591"/>
      <c r="M7" s="591"/>
      <c r="N7" s="591"/>
      <c r="O7" s="591"/>
      <c r="P7" s="591"/>
      <c r="Q7" s="591"/>
      <c r="R7" s="591"/>
      <c r="S7" s="591"/>
      <c r="T7" s="591"/>
    </row>
    <row r="8" spans="1:20" s="571" customFormat="1" ht="45">
      <c r="A8" s="1207">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7"/>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7"/>
      <c r="B10" s="591"/>
      <c r="C10" s="591"/>
      <c r="D10" s="591"/>
      <c r="F10" s="617" t="str">
        <f>"4."&amp;mergeValue(A10)</f>
        <v>4.1</v>
      </c>
      <c r="G10" s="633" t="s">
        <v>496</v>
      </c>
      <c r="H10" s="606" t="s">
        <v>457</v>
      </c>
      <c r="I10" s="582"/>
      <c r="J10" s="616"/>
      <c r="K10" s="591"/>
      <c r="L10" s="591"/>
      <c r="M10" s="591"/>
      <c r="N10" s="591"/>
      <c r="O10" s="591"/>
      <c r="P10" s="591"/>
      <c r="Q10" s="591"/>
      <c r="R10" s="591"/>
      <c r="S10" s="591"/>
      <c r="T10" s="591"/>
    </row>
    <row r="11" spans="1:20" s="571" customFormat="1" ht="18.75">
      <c r="A11" s="1207"/>
      <c r="B11" s="1207">
        <v>1</v>
      </c>
      <c r="C11" s="624"/>
      <c r="D11" s="624"/>
      <c r="F11" s="617" t="str">
        <f>"4."&amp;mergeValue(A11) &amp;"."&amp;mergeValue(B11)</f>
        <v>4.1.1</v>
      </c>
      <c r="G11" s="612" t="s">
        <v>592</v>
      </c>
      <c r="H11" s="605" t="str">
        <f>IF(region_name="","",region_name)</f>
        <v>Волгоградская область</v>
      </c>
      <c r="I11" s="582" t="s">
        <v>499</v>
      </c>
      <c r="J11" s="616"/>
      <c r="K11" s="591"/>
      <c r="L11" s="591"/>
      <c r="M11" s="591"/>
      <c r="N11" s="591"/>
      <c r="O11" s="591"/>
      <c r="P11" s="591"/>
      <c r="Q11" s="591"/>
      <c r="R11" s="591"/>
      <c r="S11" s="591"/>
      <c r="T11" s="591"/>
    </row>
    <row r="12" spans="1:20" s="571" customFormat="1" ht="22.5">
      <c r="A12" s="1207"/>
      <c r="B12" s="1207"/>
      <c r="C12" s="1207">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7"/>
      <c r="B13" s="1207"/>
      <c r="C13" s="1207"/>
      <c r="D13" s="624">
        <v>1</v>
      </c>
      <c r="F13" s="617" t="str">
        <f>"4."&amp;mergeValue(A13) &amp;"."&amp;mergeValue(B13)&amp;"."&amp;mergeValue(C13)&amp;"."&amp;mergeValue(D13)</f>
        <v>4.1.1.1.1</v>
      </c>
      <c r="G13" s="634" t="s">
        <v>498</v>
      </c>
      <c r="H13" s="605"/>
      <c r="I13" s="1208" t="s">
        <v>591</v>
      </c>
      <c r="J13" s="616"/>
      <c r="K13" s="591"/>
      <c r="L13" s="591"/>
      <c r="M13" s="591"/>
      <c r="N13" s="591"/>
      <c r="O13" s="591"/>
      <c r="P13" s="591"/>
      <c r="Q13" s="591"/>
      <c r="R13" s="591"/>
      <c r="S13" s="591"/>
      <c r="T13" s="591"/>
    </row>
    <row r="14" spans="1:20" s="571" customFormat="1" ht="18.75">
      <c r="A14" s="1207"/>
      <c r="B14" s="1207"/>
      <c r="C14" s="1207"/>
      <c r="D14" s="624"/>
      <c r="F14" s="620"/>
      <c r="G14" s="551" t="s">
        <v>4</v>
      </c>
      <c r="H14" s="625"/>
      <c r="I14" s="1208"/>
      <c r="J14" s="616"/>
      <c r="K14" s="591"/>
      <c r="L14" s="591"/>
      <c r="M14" s="591"/>
      <c r="N14" s="591"/>
      <c r="O14" s="591"/>
      <c r="P14" s="591"/>
      <c r="Q14" s="591"/>
      <c r="R14" s="591"/>
      <c r="S14" s="591"/>
      <c r="T14" s="591"/>
    </row>
    <row r="15" spans="1:20" s="571" customFormat="1" ht="18.75">
      <c r="A15" s="1207"/>
      <c r="B15" s="1207"/>
      <c r="C15" s="624"/>
      <c r="D15" s="624"/>
      <c r="F15" s="635"/>
      <c r="G15" s="578" t="s">
        <v>402</v>
      </c>
      <c r="H15" s="636"/>
      <c r="I15" s="637"/>
      <c r="J15" s="616"/>
      <c r="K15" s="591"/>
      <c r="L15" s="591"/>
      <c r="M15" s="591"/>
      <c r="N15" s="591"/>
      <c r="O15" s="591"/>
      <c r="P15" s="591"/>
      <c r="Q15" s="591"/>
      <c r="R15" s="591"/>
      <c r="S15" s="591"/>
      <c r="T15" s="591"/>
    </row>
    <row r="16" spans="1:20" s="571" customFormat="1" ht="18.75">
      <c r="A16" s="1207"/>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2" t="s">
        <v>593</v>
      </c>
      <c r="H19" s="1202"/>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238</v>
      </c>
    </row>
    <row r="2" spans="1:27" ht="16.5" customHeight="1">
      <c r="B2" s="1128" t="str">
        <f>"Код шаблона: " &amp; GetCode()</f>
        <v>Код шаблона: FAS.JKH.OPEN.INFO.PRICE.WARM</v>
      </c>
      <c r="C2" s="1128"/>
      <c r="D2" s="1128"/>
      <c r="E2" s="1128"/>
      <c r="F2" s="1128"/>
      <c r="G2" s="1128"/>
      <c r="Q2" s="231"/>
      <c r="R2" s="231"/>
      <c r="S2" s="231"/>
      <c r="T2" s="231"/>
      <c r="U2" s="231"/>
      <c r="V2" s="231"/>
      <c r="W2" s="231"/>
    </row>
    <row r="3" spans="1:27" ht="18" customHeight="1">
      <c r="B3" s="1129" t="str">
        <f>"Версия " &amp; GetVersion()</f>
        <v>Версия 1.0</v>
      </c>
      <c r="C3" s="1129"/>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3" t="s">
        <v>768</v>
      </c>
      <c r="C5" s="1134"/>
      <c r="D5" s="1134"/>
      <c r="E5" s="1134"/>
      <c r="F5" s="1134"/>
      <c r="G5" s="1134"/>
      <c r="H5" s="1134"/>
      <c r="I5" s="1134"/>
      <c r="J5" s="1134"/>
      <c r="K5" s="1134"/>
      <c r="L5" s="1134"/>
      <c r="M5" s="1134"/>
      <c r="N5" s="1134"/>
      <c r="O5" s="1134"/>
      <c r="P5" s="1134"/>
      <c r="Q5" s="1134"/>
      <c r="R5" s="1134"/>
      <c r="S5" s="1134"/>
      <c r="T5" s="1134"/>
      <c r="U5" s="1134"/>
      <c r="V5" s="1134"/>
      <c r="W5" s="1134"/>
      <c r="X5" s="1134"/>
      <c r="Y5" s="1134"/>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0" t="s">
        <v>589</v>
      </c>
      <c r="F7" s="1130"/>
      <c r="G7" s="1130"/>
      <c r="H7" s="1130"/>
      <c r="I7" s="1130"/>
      <c r="J7" s="1130"/>
      <c r="K7" s="1130"/>
      <c r="L7" s="1130"/>
      <c r="M7" s="1130"/>
      <c r="N7" s="1130"/>
      <c r="O7" s="1130"/>
      <c r="P7" s="1130"/>
      <c r="Q7" s="1130"/>
      <c r="R7" s="1130"/>
      <c r="S7" s="1130"/>
      <c r="T7" s="1130"/>
      <c r="U7" s="1130"/>
      <c r="V7" s="1130"/>
      <c r="W7" s="1130"/>
      <c r="X7" s="1130"/>
      <c r="Y7" s="59"/>
    </row>
    <row r="8" spans="1:27" ht="15" customHeight="1">
      <c r="A8" s="43"/>
      <c r="B8" s="78"/>
      <c r="C8" s="77"/>
      <c r="D8" s="60"/>
      <c r="E8" s="1130"/>
      <c r="F8" s="1130"/>
      <c r="G8" s="1130"/>
      <c r="H8" s="1130"/>
      <c r="I8" s="1130"/>
      <c r="J8" s="1130"/>
      <c r="K8" s="1130"/>
      <c r="L8" s="1130"/>
      <c r="M8" s="1130"/>
      <c r="N8" s="1130"/>
      <c r="O8" s="1130"/>
      <c r="P8" s="1130"/>
      <c r="Q8" s="1130"/>
      <c r="R8" s="1130"/>
      <c r="S8" s="1130"/>
      <c r="T8" s="1130"/>
      <c r="U8" s="1130"/>
      <c r="V8" s="1130"/>
      <c r="W8" s="1130"/>
      <c r="X8" s="1130"/>
      <c r="Y8" s="59"/>
    </row>
    <row r="9" spans="1:27" ht="15" customHeight="1">
      <c r="A9" s="43"/>
      <c r="B9" s="78"/>
      <c r="C9" s="77"/>
      <c r="D9" s="60"/>
      <c r="E9" s="1130"/>
      <c r="F9" s="1130"/>
      <c r="G9" s="1130"/>
      <c r="H9" s="1130"/>
      <c r="I9" s="1130"/>
      <c r="J9" s="1130"/>
      <c r="K9" s="1130"/>
      <c r="L9" s="1130"/>
      <c r="M9" s="1130"/>
      <c r="N9" s="1130"/>
      <c r="O9" s="1130"/>
      <c r="P9" s="1130"/>
      <c r="Q9" s="1130"/>
      <c r="R9" s="1130"/>
      <c r="S9" s="1130"/>
      <c r="T9" s="1130"/>
      <c r="U9" s="1130"/>
      <c r="V9" s="1130"/>
      <c r="W9" s="1130"/>
      <c r="X9" s="1130"/>
      <c r="Y9" s="59"/>
    </row>
    <row r="10" spans="1:27" ht="10.5" customHeight="1">
      <c r="A10" s="43"/>
      <c r="B10" s="78"/>
      <c r="C10" s="77"/>
      <c r="D10" s="60"/>
      <c r="E10" s="1130"/>
      <c r="F10" s="1130"/>
      <c r="G10" s="1130"/>
      <c r="H10" s="1130"/>
      <c r="I10" s="1130"/>
      <c r="J10" s="1130"/>
      <c r="K10" s="1130"/>
      <c r="L10" s="1130"/>
      <c r="M10" s="1130"/>
      <c r="N10" s="1130"/>
      <c r="O10" s="1130"/>
      <c r="P10" s="1130"/>
      <c r="Q10" s="1130"/>
      <c r="R10" s="1130"/>
      <c r="S10" s="1130"/>
      <c r="T10" s="1130"/>
      <c r="U10" s="1130"/>
      <c r="V10" s="1130"/>
      <c r="W10" s="1130"/>
      <c r="X10" s="1130"/>
      <c r="Y10" s="59"/>
    </row>
    <row r="11" spans="1:27" ht="27" customHeight="1">
      <c r="A11" s="43"/>
      <c r="B11" s="78"/>
      <c r="C11" s="77"/>
      <c r="D11" s="60"/>
      <c r="E11" s="1130"/>
      <c r="F11" s="1130"/>
      <c r="G11" s="1130"/>
      <c r="H11" s="1130"/>
      <c r="I11" s="1130"/>
      <c r="J11" s="1130"/>
      <c r="K11" s="1130"/>
      <c r="L11" s="1130"/>
      <c r="M11" s="1130"/>
      <c r="N11" s="1130"/>
      <c r="O11" s="1130"/>
      <c r="P11" s="1130"/>
      <c r="Q11" s="1130"/>
      <c r="R11" s="1130"/>
      <c r="S11" s="1130"/>
      <c r="T11" s="1130"/>
      <c r="U11" s="1130"/>
      <c r="V11" s="1130"/>
      <c r="W11" s="1130"/>
      <c r="X11" s="1130"/>
      <c r="Y11" s="59"/>
    </row>
    <row r="12" spans="1:27" ht="12" customHeight="1">
      <c r="A12" s="43"/>
      <c r="B12" s="78"/>
      <c r="C12" s="77"/>
      <c r="D12" s="60"/>
      <c r="E12" s="1130"/>
      <c r="F12" s="1130"/>
      <c r="G12" s="1130"/>
      <c r="H12" s="1130"/>
      <c r="I12" s="1130"/>
      <c r="J12" s="1130"/>
      <c r="K12" s="1130"/>
      <c r="L12" s="1130"/>
      <c r="M12" s="1130"/>
      <c r="N12" s="1130"/>
      <c r="O12" s="1130"/>
      <c r="P12" s="1130"/>
      <c r="Q12" s="1130"/>
      <c r="R12" s="1130"/>
      <c r="S12" s="1130"/>
      <c r="T12" s="1130"/>
      <c r="U12" s="1130"/>
      <c r="V12" s="1130"/>
      <c r="W12" s="1130"/>
      <c r="X12" s="1130"/>
      <c r="Y12" s="59"/>
    </row>
    <row r="13" spans="1:27" ht="38.25" customHeight="1">
      <c r="A13" s="43"/>
      <c r="B13" s="78"/>
      <c r="C13" s="77"/>
      <c r="D13" s="60"/>
      <c r="E13" s="1130"/>
      <c r="F13" s="1130"/>
      <c r="G13" s="1130"/>
      <c r="H13" s="1130"/>
      <c r="I13" s="1130"/>
      <c r="J13" s="1130"/>
      <c r="K13" s="1130"/>
      <c r="L13" s="1130"/>
      <c r="M13" s="1130"/>
      <c r="N13" s="1130"/>
      <c r="O13" s="1130"/>
      <c r="P13" s="1130"/>
      <c r="Q13" s="1130"/>
      <c r="R13" s="1130"/>
      <c r="S13" s="1130"/>
      <c r="T13" s="1130"/>
      <c r="U13" s="1130"/>
      <c r="V13" s="1130"/>
      <c r="W13" s="1130"/>
      <c r="X13" s="1130"/>
      <c r="Y13" s="73"/>
    </row>
    <row r="14" spans="1:27" ht="15" customHeight="1">
      <c r="A14" s="43"/>
      <c r="B14" s="78"/>
      <c r="C14" s="77"/>
      <c r="D14" s="60"/>
      <c r="E14" s="1130"/>
      <c r="F14" s="1130"/>
      <c r="G14" s="1130"/>
      <c r="H14" s="1130"/>
      <c r="I14" s="1130"/>
      <c r="J14" s="1130"/>
      <c r="K14" s="1130"/>
      <c r="L14" s="1130"/>
      <c r="M14" s="1130"/>
      <c r="N14" s="1130"/>
      <c r="O14" s="1130"/>
      <c r="P14" s="1130"/>
      <c r="Q14" s="1130"/>
      <c r="R14" s="1130"/>
      <c r="S14" s="1130"/>
      <c r="T14" s="1130"/>
      <c r="U14" s="1130"/>
      <c r="V14" s="1130"/>
      <c r="W14" s="1130"/>
      <c r="X14" s="1130"/>
      <c r="Y14" s="59"/>
    </row>
    <row r="15" spans="1:27" ht="15">
      <c r="A15" s="43"/>
      <c r="B15" s="78"/>
      <c r="C15" s="77"/>
      <c r="D15" s="60"/>
      <c r="E15" s="1130"/>
      <c r="F15" s="1130"/>
      <c r="G15" s="1130"/>
      <c r="H15" s="1130"/>
      <c r="I15" s="1130"/>
      <c r="J15" s="1130"/>
      <c r="K15" s="1130"/>
      <c r="L15" s="1130"/>
      <c r="M15" s="1130"/>
      <c r="N15" s="1130"/>
      <c r="O15" s="1130"/>
      <c r="P15" s="1130"/>
      <c r="Q15" s="1130"/>
      <c r="R15" s="1130"/>
      <c r="S15" s="1130"/>
      <c r="T15" s="1130"/>
      <c r="U15" s="1130"/>
      <c r="V15" s="1130"/>
      <c r="W15" s="1130"/>
      <c r="X15" s="1130"/>
      <c r="Y15" s="59"/>
    </row>
    <row r="16" spans="1:27" ht="15">
      <c r="A16" s="43"/>
      <c r="B16" s="78"/>
      <c r="C16" s="77"/>
      <c r="D16" s="60"/>
      <c r="E16" s="1130"/>
      <c r="F16" s="1130"/>
      <c r="G16" s="1130"/>
      <c r="H16" s="1130"/>
      <c r="I16" s="1130"/>
      <c r="J16" s="1130"/>
      <c r="K16" s="1130"/>
      <c r="L16" s="1130"/>
      <c r="M16" s="1130"/>
      <c r="N16" s="1130"/>
      <c r="O16" s="1130"/>
      <c r="P16" s="1130"/>
      <c r="Q16" s="1130"/>
      <c r="R16" s="1130"/>
      <c r="S16" s="1130"/>
      <c r="T16" s="1130"/>
      <c r="U16" s="1130"/>
      <c r="V16" s="1130"/>
      <c r="W16" s="1130"/>
      <c r="X16" s="1130"/>
      <c r="Y16" s="59"/>
    </row>
    <row r="17" spans="1:25" ht="15" customHeight="1">
      <c r="A17" s="43"/>
      <c r="B17" s="78"/>
      <c r="C17" s="77"/>
      <c r="D17" s="60"/>
      <c r="E17" s="1130"/>
      <c r="F17" s="1130"/>
      <c r="G17" s="1130"/>
      <c r="H17" s="1130"/>
      <c r="I17" s="1130"/>
      <c r="J17" s="1130"/>
      <c r="K17" s="1130"/>
      <c r="L17" s="1130"/>
      <c r="M17" s="1130"/>
      <c r="N17" s="1130"/>
      <c r="O17" s="1130"/>
      <c r="P17" s="1130"/>
      <c r="Q17" s="1130"/>
      <c r="R17" s="1130"/>
      <c r="S17" s="1130"/>
      <c r="T17" s="1130"/>
      <c r="U17" s="1130"/>
      <c r="V17" s="1130"/>
      <c r="W17" s="1130"/>
      <c r="X17" s="1130"/>
      <c r="Y17" s="59"/>
    </row>
    <row r="18" spans="1:25" ht="15">
      <c r="A18" s="43"/>
      <c r="B18" s="78"/>
      <c r="C18" s="77"/>
      <c r="D18" s="60"/>
      <c r="E18" s="1130"/>
      <c r="F18" s="1130"/>
      <c r="G18" s="1130"/>
      <c r="H18" s="1130"/>
      <c r="I18" s="1130"/>
      <c r="J18" s="1130"/>
      <c r="K18" s="1130"/>
      <c r="L18" s="1130"/>
      <c r="M18" s="1130"/>
      <c r="N18" s="1130"/>
      <c r="O18" s="1130"/>
      <c r="P18" s="1130"/>
      <c r="Q18" s="1130"/>
      <c r="R18" s="1130"/>
      <c r="S18" s="1130"/>
      <c r="T18" s="1130"/>
      <c r="U18" s="1130"/>
      <c r="V18" s="1130"/>
      <c r="W18" s="1130"/>
      <c r="X18" s="1130"/>
      <c r="Y18" s="59"/>
    </row>
    <row r="19" spans="1:25" ht="59.25" customHeight="1">
      <c r="A19" s="43"/>
      <c r="B19" s="78"/>
      <c r="C19" s="77"/>
      <c r="D19" s="66"/>
      <c r="E19" s="1130"/>
      <c r="F19" s="1130"/>
      <c r="G19" s="1130"/>
      <c r="H19" s="1130"/>
      <c r="I19" s="1130"/>
      <c r="J19" s="1130"/>
      <c r="K19" s="1130"/>
      <c r="L19" s="1130"/>
      <c r="M19" s="1130"/>
      <c r="N19" s="1130"/>
      <c r="O19" s="1130"/>
      <c r="P19" s="1130"/>
      <c r="Q19" s="1130"/>
      <c r="R19" s="1130"/>
      <c r="S19" s="1130"/>
      <c r="T19" s="1130"/>
      <c r="U19" s="1130"/>
      <c r="V19" s="1130"/>
      <c r="W19" s="1130"/>
      <c r="X19" s="113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236</v>
      </c>
      <c r="F21" s="1136" t="s">
        <v>253</v>
      </c>
      <c r="G21" s="1137"/>
      <c r="H21" s="1137"/>
      <c r="I21" s="1137"/>
      <c r="J21" s="1137"/>
      <c r="K21" s="1137"/>
      <c r="L21" s="1137"/>
      <c r="M21" s="1137"/>
      <c r="N21" s="60"/>
      <c r="O21" s="71" t="s">
        <v>236</v>
      </c>
      <c r="P21" s="1138" t="s">
        <v>237</v>
      </c>
      <c r="Q21" s="1139"/>
      <c r="R21" s="1139"/>
      <c r="S21" s="1139"/>
      <c r="T21" s="1139"/>
      <c r="U21" s="1139"/>
      <c r="V21" s="1139"/>
      <c r="W21" s="1139"/>
      <c r="X21" s="1139"/>
      <c r="Y21" s="59"/>
    </row>
    <row r="22" spans="1:25" ht="14.25" hidden="1" customHeight="1">
      <c r="A22" s="43"/>
      <c r="B22" s="78"/>
      <c r="C22" s="77"/>
      <c r="D22" s="61"/>
      <c r="E22" s="94" t="s">
        <v>236</v>
      </c>
      <c r="F22" s="1136" t="s">
        <v>239</v>
      </c>
      <c r="G22" s="1137"/>
      <c r="H22" s="1137"/>
      <c r="I22" s="1137"/>
      <c r="J22" s="1137"/>
      <c r="K22" s="1137"/>
      <c r="L22" s="1137"/>
      <c r="M22" s="1137"/>
      <c r="N22" s="60"/>
      <c r="O22" s="74" t="s">
        <v>236</v>
      </c>
      <c r="P22" s="1138" t="s">
        <v>587</v>
      </c>
      <c r="Q22" s="1139"/>
      <c r="R22" s="1139"/>
      <c r="S22" s="1139"/>
      <c r="T22" s="1139"/>
      <c r="U22" s="1139"/>
      <c r="V22" s="1139"/>
      <c r="W22" s="1139"/>
      <c r="X22" s="1139"/>
      <c r="Y22" s="59"/>
    </row>
    <row r="23" spans="1:25" ht="27" hidden="1" customHeight="1">
      <c r="A23" s="43"/>
      <c r="B23" s="78"/>
      <c r="C23" s="77"/>
      <c r="D23" s="61"/>
      <c r="E23" s="60"/>
      <c r="F23" s="60"/>
      <c r="G23" s="60"/>
      <c r="H23" s="60"/>
      <c r="I23" s="60"/>
      <c r="J23" s="60"/>
      <c r="K23" s="60"/>
      <c r="L23" s="60"/>
      <c r="M23" s="60"/>
      <c r="N23" s="60"/>
      <c r="O23" s="60"/>
      <c r="P23" s="1131"/>
      <c r="Q23" s="1131"/>
      <c r="R23" s="1131"/>
      <c r="S23" s="1131"/>
      <c r="T23" s="1131"/>
      <c r="U23" s="1131"/>
      <c r="V23" s="1131"/>
      <c r="W23" s="113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5" t="s">
        <v>393</v>
      </c>
      <c r="F35" s="1135"/>
      <c r="G35" s="1135"/>
      <c r="H35" s="1135"/>
      <c r="I35" s="1135"/>
      <c r="J35" s="1135"/>
      <c r="K35" s="1135"/>
      <c r="L35" s="1135"/>
      <c r="M35" s="1135"/>
      <c r="N35" s="1135"/>
      <c r="O35" s="1135"/>
      <c r="P35" s="1135"/>
      <c r="Q35" s="1135"/>
      <c r="R35" s="1135"/>
      <c r="S35" s="1135"/>
      <c r="T35" s="1135"/>
      <c r="U35" s="1135"/>
      <c r="V35" s="1135"/>
      <c r="W35" s="1135"/>
      <c r="X35" s="1135"/>
      <c r="Y35" s="59"/>
    </row>
    <row r="36" spans="1:25" ht="38.25" hidden="1" customHeight="1">
      <c r="A36" s="43"/>
      <c r="B36" s="78"/>
      <c r="C36" s="77"/>
      <c r="D36" s="61"/>
      <c r="E36" s="1135"/>
      <c r="F36" s="1135"/>
      <c r="G36" s="1135"/>
      <c r="H36" s="1135"/>
      <c r="I36" s="1135"/>
      <c r="J36" s="1135"/>
      <c r="K36" s="1135"/>
      <c r="L36" s="1135"/>
      <c r="M36" s="1135"/>
      <c r="N36" s="1135"/>
      <c r="O36" s="1135"/>
      <c r="P36" s="1135"/>
      <c r="Q36" s="1135"/>
      <c r="R36" s="1135"/>
      <c r="S36" s="1135"/>
      <c r="T36" s="1135"/>
      <c r="U36" s="1135"/>
      <c r="V36" s="1135"/>
      <c r="W36" s="1135"/>
      <c r="X36" s="1135"/>
      <c r="Y36" s="59"/>
    </row>
    <row r="37" spans="1:25" ht="9.75" hidden="1" customHeight="1">
      <c r="A37" s="43"/>
      <c r="B37" s="78"/>
      <c r="C37" s="77"/>
      <c r="D37" s="61"/>
      <c r="E37" s="1135"/>
      <c r="F37" s="1135"/>
      <c r="G37" s="1135"/>
      <c r="H37" s="1135"/>
      <c r="I37" s="1135"/>
      <c r="J37" s="1135"/>
      <c r="K37" s="1135"/>
      <c r="L37" s="1135"/>
      <c r="M37" s="1135"/>
      <c r="N37" s="1135"/>
      <c r="O37" s="1135"/>
      <c r="P37" s="1135"/>
      <c r="Q37" s="1135"/>
      <c r="R37" s="1135"/>
      <c r="S37" s="1135"/>
      <c r="T37" s="1135"/>
      <c r="U37" s="1135"/>
      <c r="V37" s="1135"/>
      <c r="W37" s="1135"/>
      <c r="X37" s="1135"/>
      <c r="Y37" s="59"/>
    </row>
    <row r="38" spans="1:25" ht="51" hidden="1" customHeight="1">
      <c r="A38" s="43"/>
      <c r="B38" s="78"/>
      <c r="C38" s="77"/>
      <c r="D38" s="61"/>
      <c r="E38" s="1135"/>
      <c r="F38" s="1135"/>
      <c r="G38" s="1135"/>
      <c r="H38" s="1135"/>
      <c r="I38" s="1135"/>
      <c r="J38" s="1135"/>
      <c r="K38" s="1135"/>
      <c r="L38" s="1135"/>
      <c r="M38" s="1135"/>
      <c r="N38" s="1135"/>
      <c r="O38" s="1135"/>
      <c r="P38" s="1135"/>
      <c r="Q38" s="1135"/>
      <c r="R38" s="1135"/>
      <c r="S38" s="1135"/>
      <c r="T38" s="1135"/>
      <c r="U38" s="1135"/>
      <c r="V38" s="1135"/>
      <c r="W38" s="1135"/>
      <c r="X38" s="1135"/>
      <c r="Y38" s="59"/>
    </row>
    <row r="39" spans="1:25" ht="15" hidden="1" customHeight="1">
      <c r="A39" s="43"/>
      <c r="B39" s="78"/>
      <c r="C39" s="77"/>
      <c r="D39" s="61"/>
      <c r="E39" s="1135"/>
      <c r="F39" s="1135"/>
      <c r="G39" s="1135"/>
      <c r="H39" s="1135"/>
      <c r="I39" s="1135"/>
      <c r="J39" s="1135"/>
      <c r="K39" s="1135"/>
      <c r="L39" s="1135"/>
      <c r="M39" s="1135"/>
      <c r="N39" s="1135"/>
      <c r="O39" s="1135"/>
      <c r="P39" s="1135"/>
      <c r="Q39" s="1135"/>
      <c r="R39" s="1135"/>
      <c r="S39" s="1135"/>
      <c r="T39" s="1135"/>
      <c r="U39" s="1135"/>
      <c r="V39" s="1135"/>
      <c r="W39" s="1135"/>
      <c r="X39" s="1135"/>
      <c r="Y39" s="59"/>
    </row>
    <row r="40" spans="1:25" ht="12" hidden="1" customHeight="1">
      <c r="A40" s="43"/>
      <c r="B40" s="78"/>
      <c r="C40" s="77"/>
      <c r="D40" s="61"/>
      <c r="E40" s="1140"/>
      <c r="F40" s="1141"/>
      <c r="G40" s="1141"/>
      <c r="H40" s="1141"/>
      <c r="I40" s="1141"/>
      <c r="J40" s="1141"/>
      <c r="K40" s="1141"/>
      <c r="L40" s="1141"/>
      <c r="M40" s="1141"/>
      <c r="N40" s="1141"/>
      <c r="O40" s="1141"/>
      <c r="P40" s="1141"/>
      <c r="Q40" s="1141"/>
      <c r="R40" s="1141"/>
      <c r="S40" s="1141"/>
      <c r="T40" s="1141"/>
      <c r="U40" s="1141"/>
      <c r="V40" s="1141"/>
      <c r="W40" s="1141"/>
      <c r="X40" s="1141"/>
      <c r="Y40" s="59"/>
    </row>
    <row r="41" spans="1:25" ht="38.25" hidden="1" customHeight="1">
      <c r="A41" s="43"/>
      <c r="B41" s="78"/>
      <c r="C41" s="77"/>
      <c r="D41" s="61"/>
      <c r="E41" s="1135"/>
      <c r="F41" s="1135"/>
      <c r="G41" s="1135"/>
      <c r="H41" s="1135"/>
      <c r="I41" s="1135"/>
      <c r="J41" s="1135"/>
      <c r="K41" s="1135"/>
      <c r="L41" s="1135"/>
      <c r="M41" s="1135"/>
      <c r="N41" s="1135"/>
      <c r="O41" s="1135"/>
      <c r="P41" s="1135"/>
      <c r="Q41" s="1135"/>
      <c r="R41" s="1135"/>
      <c r="S41" s="1135"/>
      <c r="T41" s="1135"/>
      <c r="U41" s="1135"/>
      <c r="V41" s="1135"/>
      <c r="W41" s="1135"/>
      <c r="X41" s="1135"/>
      <c r="Y41" s="59"/>
    </row>
    <row r="42" spans="1:25" ht="15" hidden="1">
      <c r="A42" s="43"/>
      <c r="B42" s="78"/>
      <c r="C42" s="77"/>
      <c r="D42" s="61"/>
      <c r="E42" s="1135"/>
      <c r="F42" s="1135"/>
      <c r="G42" s="1135"/>
      <c r="H42" s="1135"/>
      <c r="I42" s="1135"/>
      <c r="J42" s="1135"/>
      <c r="K42" s="1135"/>
      <c r="L42" s="1135"/>
      <c r="M42" s="1135"/>
      <c r="N42" s="1135"/>
      <c r="O42" s="1135"/>
      <c r="P42" s="1135"/>
      <c r="Q42" s="1135"/>
      <c r="R42" s="1135"/>
      <c r="S42" s="1135"/>
      <c r="T42" s="1135"/>
      <c r="U42" s="1135"/>
      <c r="V42" s="1135"/>
      <c r="W42" s="1135"/>
      <c r="X42" s="1135"/>
      <c r="Y42" s="59"/>
    </row>
    <row r="43" spans="1:25" ht="15" hidden="1">
      <c r="A43" s="43"/>
      <c r="B43" s="78"/>
      <c r="C43" s="77"/>
      <c r="D43" s="61"/>
      <c r="E43" s="1135"/>
      <c r="F43" s="1135"/>
      <c r="G43" s="1135"/>
      <c r="H43" s="1135"/>
      <c r="I43" s="1135"/>
      <c r="J43" s="1135"/>
      <c r="K43" s="1135"/>
      <c r="L43" s="1135"/>
      <c r="M43" s="1135"/>
      <c r="N43" s="1135"/>
      <c r="O43" s="1135"/>
      <c r="P43" s="1135"/>
      <c r="Q43" s="1135"/>
      <c r="R43" s="1135"/>
      <c r="S43" s="1135"/>
      <c r="T43" s="1135"/>
      <c r="U43" s="1135"/>
      <c r="V43" s="1135"/>
      <c r="W43" s="1135"/>
      <c r="X43" s="1135"/>
      <c r="Y43" s="59"/>
    </row>
    <row r="44" spans="1:25" ht="33.75" hidden="1" customHeight="1">
      <c r="A44" s="43"/>
      <c r="B44" s="78"/>
      <c r="C44" s="77"/>
      <c r="D44" s="66"/>
      <c r="E44" s="1135"/>
      <c r="F44" s="1135"/>
      <c r="G44" s="1135"/>
      <c r="H44" s="1135"/>
      <c r="I44" s="1135"/>
      <c r="J44" s="1135"/>
      <c r="K44" s="1135"/>
      <c r="L44" s="1135"/>
      <c r="M44" s="1135"/>
      <c r="N44" s="1135"/>
      <c r="O44" s="1135"/>
      <c r="P44" s="1135"/>
      <c r="Q44" s="1135"/>
      <c r="R44" s="1135"/>
      <c r="S44" s="1135"/>
      <c r="T44" s="1135"/>
      <c r="U44" s="1135"/>
      <c r="V44" s="1135"/>
      <c r="W44" s="1135"/>
      <c r="X44" s="1135"/>
      <c r="Y44" s="59"/>
    </row>
    <row r="45" spans="1:25" ht="15" hidden="1">
      <c r="A45" s="43"/>
      <c r="B45" s="78"/>
      <c r="C45" s="77"/>
      <c r="D45" s="66"/>
      <c r="E45" s="1135"/>
      <c r="F45" s="1135"/>
      <c r="G45" s="1135"/>
      <c r="H45" s="1135"/>
      <c r="I45" s="1135"/>
      <c r="J45" s="1135"/>
      <c r="K45" s="1135"/>
      <c r="L45" s="1135"/>
      <c r="M45" s="1135"/>
      <c r="N45" s="1135"/>
      <c r="O45" s="1135"/>
      <c r="P45" s="1135"/>
      <c r="Q45" s="1135"/>
      <c r="R45" s="1135"/>
      <c r="S45" s="1135"/>
      <c r="T45" s="1135"/>
      <c r="U45" s="1135"/>
      <c r="V45" s="1135"/>
      <c r="W45" s="1135"/>
      <c r="X45" s="1135"/>
      <c r="Y45" s="59"/>
    </row>
    <row r="46" spans="1:25" ht="24" hidden="1" customHeight="1">
      <c r="A46" s="43"/>
      <c r="B46" s="78"/>
      <c r="C46" s="77"/>
      <c r="D46" s="61"/>
      <c r="E46" s="1146" t="s">
        <v>235</v>
      </c>
      <c r="F46" s="1146"/>
      <c r="G46" s="1146"/>
      <c r="H46" s="1146"/>
      <c r="I46" s="1146"/>
      <c r="J46" s="1146"/>
      <c r="K46" s="1146"/>
      <c r="L46" s="1146"/>
      <c r="M46" s="1146"/>
      <c r="N46" s="1146"/>
      <c r="O46" s="1146"/>
      <c r="P46" s="1146"/>
      <c r="Q46" s="1146"/>
      <c r="R46" s="1146"/>
      <c r="S46" s="1146"/>
      <c r="T46" s="1146"/>
      <c r="U46" s="1146"/>
      <c r="V46" s="1146"/>
      <c r="W46" s="1146"/>
      <c r="X46" s="1146"/>
      <c r="Y46" s="59"/>
    </row>
    <row r="47" spans="1:25" ht="37.5" hidden="1" customHeight="1">
      <c r="A47" s="43"/>
      <c r="B47" s="78"/>
      <c r="C47" s="77"/>
      <c r="D47" s="61"/>
      <c r="E47" s="1146"/>
      <c r="F47" s="1146"/>
      <c r="G47" s="1146"/>
      <c r="H47" s="1146"/>
      <c r="I47" s="1146"/>
      <c r="J47" s="1146"/>
      <c r="K47" s="1146"/>
      <c r="L47" s="1146"/>
      <c r="M47" s="1146"/>
      <c r="N47" s="1146"/>
      <c r="O47" s="1146"/>
      <c r="P47" s="1146"/>
      <c r="Q47" s="1146"/>
      <c r="R47" s="1146"/>
      <c r="S47" s="1146"/>
      <c r="T47" s="1146"/>
      <c r="U47" s="1146"/>
      <c r="V47" s="1146"/>
      <c r="W47" s="1146"/>
      <c r="X47" s="1146"/>
      <c r="Y47" s="59"/>
    </row>
    <row r="48" spans="1:25" ht="24" hidden="1" customHeight="1">
      <c r="A48" s="43"/>
      <c r="B48" s="78"/>
      <c r="C48" s="77"/>
      <c r="D48" s="61"/>
      <c r="E48" s="1146"/>
      <c r="F48" s="1146"/>
      <c r="G48" s="1146"/>
      <c r="H48" s="1146"/>
      <c r="I48" s="1146"/>
      <c r="J48" s="1146"/>
      <c r="K48" s="1146"/>
      <c r="L48" s="1146"/>
      <c r="M48" s="1146"/>
      <c r="N48" s="1146"/>
      <c r="O48" s="1146"/>
      <c r="P48" s="1146"/>
      <c r="Q48" s="1146"/>
      <c r="R48" s="1146"/>
      <c r="S48" s="1146"/>
      <c r="T48" s="1146"/>
      <c r="U48" s="1146"/>
      <c r="V48" s="1146"/>
      <c r="W48" s="1146"/>
      <c r="X48" s="1146"/>
      <c r="Y48" s="59"/>
    </row>
    <row r="49" spans="1:25" ht="51" hidden="1" customHeight="1">
      <c r="A49" s="43"/>
      <c r="B49" s="78"/>
      <c r="C49" s="77"/>
      <c r="D49" s="61"/>
      <c r="E49" s="1146"/>
      <c r="F49" s="1146"/>
      <c r="G49" s="1146"/>
      <c r="H49" s="1146"/>
      <c r="I49" s="1146"/>
      <c r="J49" s="1146"/>
      <c r="K49" s="1146"/>
      <c r="L49" s="1146"/>
      <c r="M49" s="1146"/>
      <c r="N49" s="1146"/>
      <c r="O49" s="1146"/>
      <c r="P49" s="1146"/>
      <c r="Q49" s="1146"/>
      <c r="R49" s="1146"/>
      <c r="S49" s="1146"/>
      <c r="T49" s="1146"/>
      <c r="U49" s="1146"/>
      <c r="V49" s="1146"/>
      <c r="W49" s="1146"/>
      <c r="X49" s="1146"/>
      <c r="Y49" s="59"/>
    </row>
    <row r="50" spans="1:25" ht="15" hidden="1">
      <c r="A50" s="43"/>
      <c r="B50" s="78"/>
      <c r="C50" s="77"/>
      <c r="D50" s="61"/>
      <c r="E50" s="1146"/>
      <c r="F50" s="1146"/>
      <c r="G50" s="1146"/>
      <c r="H50" s="1146"/>
      <c r="I50" s="1146"/>
      <c r="J50" s="1146"/>
      <c r="K50" s="1146"/>
      <c r="L50" s="1146"/>
      <c r="M50" s="1146"/>
      <c r="N50" s="1146"/>
      <c r="O50" s="1146"/>
      <c r="P50" s="1146"/>
      <c r="Q50" s="1146"/>
      <c r="R50" s="1146"/>
      <c r="S50" s="1146"/>
      <c r="T50" s="1146"/>
      <c r="U50" s="1146"/>
      <c r="V50" s="1146"/>
      <c r="W50" s="1146"/>
      <c r="X50" s="1146"/>
      <c r="Y50" s="59"/>
    </row>
    <row r="51" spans="1:25" ht="15" hidden="1">
      <c r="A51" s="43"/>
      <c r="B51" s="78"/>
      <c r="C51" s="77"/>
      <c r="D51" s="61"/>
      <c r="E51" s="1146"/>
      <c r="F51" s="1146"/>
      <c r="G51" s="1146"/>
      <c r="H51" s="1146"/>
      <c r="I51" s="1146"/>
      <c r="J51" s="1146"/>
      <c r="K51" s="1146"/>
      <c r="L51" s="1146"/>
      <c r="M51" s="1146"/>
      <c r="N51" s="1146"/>
      <c r="O51" s="1146"/>
      <c r="P51" s="1146"/>
      <c r="Q51" s="1146"/>
      <c r="R51" s="1146"/>
      <c r="S51" s="1146"/>
      <c r="T51" s="1146"/>
      <c r="U51" s="1146"/>
      <c r="V51" s="1146"/>
      <c r="W51" s="1146"/>
      <c r="X51" s="1146"/>
      <c r="Y51" s="59"/>
    </row>
    <row r="52" spans="1:25" ht="15" hidden="1">
      <c r="A52" s="43"/>
      <c r="B52" s="78"/>
      <c r="C52" s="77"/>
      <c r="D52" s="61"/>
      <c r="E52" s="1146"/>
      <c r="F52" s="1146"/>
      <c r="G52" s="1146"/>
      <c r="H52" s="1146"/>
      <c r="I52" s="1146"/>
      <c r="J52" s="1146"/>
      <c r="K52" s="1146"/>
      <c r="L52" s="1146"/>
      <c r="M52" s="1146"/>
      <c r="N52" s="1146"/>
      <c r="O52" s="1146"/>
      <c r="P52" s="1146"/>
      <c r="Q52" s="1146"/>
      <c r="R52" s="1146"/>
      <c r="S52" s="1146"/>
      <c r="T52" s="1146"/>
      <c r="U52" s="1146"/>
      <c r="V52" s="1146"/>
      <c r="W52" s="1146"/>
      <c r="X52" s="1146"/>
      <c r="Y52" s="59"/>
    </row>
    <row r="53" spans="1:25" ht="15" hidden="1">
      <c r="A53" s="43"/>
      <c r="B53" s="78"/>
      <c r="C53" s="77"/>
      <c r="D53" s="61"/>
      <c r="E53" s="1146"/>
      <c r="F53" s="1146"/>
      <c r="G53" s="1146"/>
      <c r="H53" s="1146"/>
      <c r="I53" s="1146"/>
      <c r="J53" s="1146"/>
      <c r="K53" s="1146"/>
      <c r="L53" s="1146"/>
      <c r="M53" s="1146"/>
      <c r="N53" s="1146"/>
      <c r="O53" s="1146"/>
      <c r="P53" s="1146"/>
      <c r="Q53" s="1146"/>
      <c r="R53" s="1146"/>
      <c r="S53" s="1146"/>
      <c r="T53" s="1146"/>
      <c r="U53" s="1146"/>
      <c r="V53" s="1146"/>
      <c r="W53" s="1146"/>
      <c r="X53" s="1146"/>
      <c r="Y53" s="59"/>
    </row>
    <row r="54" spans="1:25" ht="15" hidden="1">
      <c r="A54" s="43"/>
      <c r="B54" s="78"/>
      <c r="C54" s="77"/>
      <c r="D54" s="61"/>
      <c r="E54" s="1146"/>
      <c r="F54" s="1146"/>
      <c r="G54" s="1146"/>
      <c r="H54" s="1146"/>
      <c r="I54" s="1146"/>
      <c r="J54" s="1146"/>
      <c r="K54" s="1146"/>
      <c r="L54" s="1146"/>
      <c r="M54" s="1146"/>
      <c r="N54" s="1146"/>
      <c r="O54" s="1146"/>
      <c r="P54" s="1146"/>
      <c r="Q54" s="1146"/>
      <c r="R54" s="1146"/>
      <c r="S54" s="1146"/>
      <c r="T54" s="1146"/>
      <c r="U54" s="1146"/>
      <c r="V54" s="1146"/>
      <c r="W54" s="1146"/>
      <c r="X54" s="1146"/>
      <c r="Y54" s="59"/>
    </row>
    <row r="55" spans="1:25" ht="15" hidden="1">
      <c r="A55" s="43"/>
      <c r="B55" s="78"/>
      <c r="C55" s="77"/>
      <c r="D55" s="61"/>
      <c r="E55" s="1146"/>
      <c r="F55" s="1146"/>
      <c r="G55" s="1146"/>
      <c r="H55" s="1146"/>
      <c r="I55" s="1146"/>
      <c r="J55" s="1146"/>
      <c r="K55" s="1146"/>
      <c r="L55" s="1146"/>
      <c r="M55" s="1146"/>
      <c r="N55" s="1146"/>
      <c r="O55" s="1146"/>
      <c r="P55" s="1146"/>
      <c r="Q55" s="1146"/>
      <c r="R55" s="1146"/>
      <c r="S55" s="1146"/>
      <c r="T55" s="1146"/>
      <c r="U55" s="1146"/>
      <c r="V55" s="1146"/>
      <c r="W55" s="1146"/>
      <c r="X55" s="1146"/>
      <c r="Y55" s="59"/>
    </row>
    <row r="56" spans="1:25" ht="25.5" hidden="1" customHeight="1">
      <c r="A56" s="43"/>
      <c r="B56" s="78"/>
      <c r="C56" s="77"/>
      <c r="D56" s="66"/>
      <c r="E56" s="1146"/>
      <c r="F56" s="1146"/>
      <c r="G56" s="1146"/>
      <c r="H56" s="1146"/>
      <c r="I56" s="1146"/>
      <c r="J56" s="1146"/>
      <c r="K56" s="1146"/>
      <c r="L56" s="1146"/>
      <c r="M56" s="1146"/>
      <c r="N56" s="1146"/>
      <c r="O56" s="1146"/>
      <c r="P56" s="1146"/>
      <c r="Q56" s="1146"/>
      <c r="R56" s="1146"/>
      <c r="S56" s="1146"/>
      <c r="T56" s="1146"/>
      <c r="U56" s="1146"/>
      <c r="V56" s="1146"/>
      <c r="W56" s="1146"/>
      <c r="X56" s="1146"/>
      <c r="Y56" s="59"/>
    </row>
    <row r="57" spans="1:25" ht="15" hidden="1">
      <c r="A57" s="43"/>
      <c r="B57" s="78"/>
      <c r="C57" s="77"/>
      <c r="D57" s="66"/>
      <c r="E57" s="1146"/>
      <c r="F57" s="1146"/>
      <c r="G57" s="1146"/>
      <c r="H57" s="1146"/>
      <c r="I57" s="1146"/>
      <c r="J57" s="1146"/>
      <c r="K57" s="1146"/>
      <c r="L57" s="1146"/>
      <c r="M57" s="1146"/>
      <c r="N57" s="1146"/>
      <c r="O57" s="1146"/>
      <c r="P57" s="1146"/>
      <c r="Q57" s="1146"/>
      <c r="R57" s="1146"/>
      <c r="S57" s="1146"/>
      <c r="T57" s="1146"/>
      <c r="U57" s="1146"/>
      <c r="V57" s="1146"/>
      <c r="W57" s="1146"/>
      <c r="X57" s="1146"/>
      <c r="Y57" s="59"/>
    </row>
    <row r="58" spans="1:25" ht="15" hidden="1" customHeight="1">
      <c r="A58" s="43"/>
      <c r="B58" s="78"/>
      <c r="C58" s="77"/>
      <c r="D58" s="61"/>
      <c r="E58" s="1132" t="s">
        <v>394</v>
      </c>
      <c r="F58" s="1132"/>
      <c r="G58" s="1132"/>
      <c r="H58" s="1132"/>
      <c r="I58" s="1132"/>
      <c r="J58" s="1132"/>
      <c r="K58" s="1132"/>
      <c r="L58" s="1132"/>
      <c r="M58" s="1132"/>
      <c r="N58" s="1132"/>
      <c r="O58" s="1132"/>
      <c r="P58" s="1132"/>
      <c r="Q58" s="1132"/>
      <c r="R58" s="1132"/>
      <c r="S58" s="1132"/>
      <c r="T58" s="1132"/>
      <c r="U58" s="1132"/>
      <c r="V58" s="231"/>
      <c r="W58" s="231"/>
      <c r="X58" s="231"/>
      <c r="Y58" s="59"/>
    </row>
    <row r="59" spans="1:25" ht="15" hidden="1" customHeight="1">
      <c r="A59" s="43"/>
      <c r="B59" s="78"/>
      <c r="C59" s="77"/>
      <c r="D59" s="61"/>
      <c r="E59" s="1147"/>
      <c r="F59" s="1147"/>
      <c r="G59" s="1147"/>
      <c r="H59" s="1140"/>
      <c r="I59" s="1141"/>
      <c r="J59" s="1141"/>
      <c r="K59" s="1141"/>
      <c r="L59" s="1141"/>
      <c r="M59" s="1141"/>
      <c r="N59" s="1141"/>
      <c r="O59" s="1141"/>
      <c r="P59" s="1141"/>
      <c r="Q59" s="1141"/>
      <c r="R59" s="1141"/>
      <c r="S59" s="1141"/>
      <c r="T59" s="1141"/>
      <c r="U59" s="1141"/>
      <c r="V59" s="1141"/>
      <c r="W59" s="1141"/>
      <c r="X59" s="1141"/>
      <c r="Y59" s="59"/>
    </row>
    <row r="60" spans="1:25" ht="15" hidden="1" customHeight="1">
      <c r="A60" s="43"/>
      <c r="B60" s="78"/>
      <c r="C60" s="77"/>
      <c r="D60" s="61"/>
      <c r="E60" s="1143"/>
      <c r="F60" s="1143"/>
      <c r="G60" s="1143"/>
      <c r="H60" s="1145"/>
      <c r="I60" s="1145"/>
      <c r="J60" s="1145"/>
      <c r="K60" s="1145"/>
      <c r="L60" s="1145"/>
      <c r="M60" s="1145"/>
      <c r="N60" s="1145"/>
      <c r="O60" s="1145"/>
      <c r="P60" s="1145"/>
      <c r="Q60" s="1145"/>
      <c r="R60" s="1145"/>
      <c r="S60" s="1145"/>
      <c r="T60" s="1145"/>
      <c r="U60" s="1145"/>
      <c r="V60" s="1145"/>
      <c r="W60" s="1145"/>
      <c r="X60" s="1145"/>
      <c r="Y60" s="59"/>
    </row>
    <row r="61" spans="1:25" ht="15" hidden="1">
      <c r="A61" s="43"/>
      <c r="B61" s="78"/>
      <c r="C61" s="77"/>
      <c r="D61" s="61"/>
      <c r="E61" s="70"/>
      <c r="F61" s="68"/>
      <c r="G61" s="69"/>
      <c r="H61" s="1145"/>
      <c r="I61" s="1145"/>
      <c r="J61" s="1145"/>
      <c r="K61" s="1145"/>
      <c r="L61" s="1145"/>
      <c r="M61" s="1145"/>
      <c r="N61" s="1145"/>
      <c r="O61" s="1145"/>
      <c r="P61" s="1145"/>
      <c r="Q61" s="1145"/>
      <c r="R61" s="1145"/>
      <c r="S61" s="1145"/>
      <c r="T61" s="1145"/>
      <c r="U61" s="1145"/>
      <c r="V61" s="1145"/>
      <c r="W61" s="1145"/>
      <c r="X61" s="114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2" t="s">
        <v>395</v>
      </c>
      <c r="F70" s="1132"/>
      <c r="G70" s="1132"/>
      <c r="H70" s="1132"/>
      <c r="I70" s="1132"/>
      <c r="J70" s="1132"/>
      <c r="K70" s="1132"/>
      <c r="L70" s="1132"/>
      <c r="M70" s="1132"/>
      <c r="N70" s="1132"/>
      <c r="O70" s="1132"/>
      <c r="P70" s="1132"/>
      <c r="Q70" s="1132"/>
      <c r="R70" s="1132"/>
      <c r="S70" s="1132"/>
      <c r="T70" s="1132"/>
      <c r="U70" s="450"/>
      <c r="V70" s="450"/>
      <c r="W70" s="450"/>
      <c r="X70" s="450"/>
      <c r="Y70" s="59"/>
    </row>
    <row r="71" spans="1:25" ht="15" hidden="1">
      <c r="A71" s="43"/>
      <c r="B71" s="78"/>
      <c r="C71" s="77"/>
      <c r="D71" s="61"/>
      <c r="E71" s="1132" t="s">
        <v>586</v>
      </c>
      <c r="F71" s="1132"/>
      <c r="G71" s="1132"/>
      <c r="H71" s="1132"/>
      <c r="I71" s="1132"/>
      <c r="J71" s="1132"/>
      <c r="K71" s="1132"/>
      <c r="L71" s="1132"/>
      <c r="M71" s="1132"/>
      <c r="N71" s="1132"/>
      <c r="O71" s="1132"/>
      <c r="P71" s="1132"/>
      <c r="Q71" s="1132"/>
      <c r="R71" s="1132"/>
      <c r="S71" s="1132"/>
      <c r="T71" s="1132"/>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2" t="s">
        <v>394</v>
      </c>
      <c r="F81" s="1132"/>
      <c r="G81" s="1132"/>
      <c r="H81" s="1132"/>
      <c r="I81" s="1132"/>
      <c r="J81" s="1132"/>
      <c r="K81" s="1132"/>
      <c r="L81" s="1132"/>
      <c r="M81" s="1132"/>
      <c r="N81" s="1132"/>
      <c r="O81" s="1132"/>
      <c r="P81" s="1132"/>
      <c r="Q81" s="1132"/>
      <c r="R81" s="1132"/>
      <c r="S81" s="1132"/>
      <c r="T81" s="1132"/>
      <c r="U81" s="1132"/>
      <c r="V81" s="231"/>
      <c r="W81" s="231"/>
      <c r="X81" s="231"/>
      <c r="Y81" s="59"/>
    </row>
    <row r="82" spans="1:25" ht="15" hidden="1" customHeight="1">
      <c r="A82" s="43"/>
      <c r="B82" s="78"/>
      <c r="C82" s="77"/>
      <c r="D82" s="61"/>
      <c r="E82" s="1143"/>
      <c r="F82" s="1143"/>
      <c r="G82" s="1143"/>
      <c r="H82" s="1140"/>
      <c r="I82" s="1141"/>
      <c r="J82" s="1141"/>
      <c r="K82" s="1141"/>
      <c r="L82" s="1141"/>
      <c r="M82" s="1141"/>
      <c r="N82" s="1141"/>
      <c r="O82" s="1141"/>
      <c r="P82" s="1141"/>
      <c r="Q82" s="1141"/>
      <c r="R82" s="1141"/>
      <c r="S82" s="1141"/>
      <c r="T82" s="1141"/>
      <c r="U82" s="1141"/>
      <c r="V82" s="1141"/>
      <c r="W82" s="1141"/>
      <c r="X82" s="1141"/>
      <c r="Y82" s="59"/>
    </row>
    <row r="83" spans="1:25" ht="15" hidden="1" customHeight="1">
      <c r="A83" s="43"/>
      <c r="B83" s="78"/>
      <c r="C83" s="77"/>
      <c r="D83" s="61"/>
      <c r="Y83" s="59"/>
    </row>
    <row r="84" spans="1:25" ht="15" hidden="1" customHeight="1">
      <c r="A84" s="43"/>
      <c r="B84" s="78"/>
      <c r="C84" s="77"/>
      <c r="D84" s="61"/>
      <c r="E84" s="70"/>
      <c r="F84" s="68"/>
      <c r="G84" s="69"/>
      <c r="H84" s="1145"/>
      <c r="I84" s="1145"/>
      <c r="J84" s="1145"/>
      <c r="K84" s="1145"/>
      <c r="L84" s="1145"/>
      <c r="M84" s="1145"/>
      <c r="N84" s="1145"/>
      <c r="O84" s="1145"/>
      <c r="P84" s="1145"/>
      <c r="Q84" s="1145"/>
      <c r="R84" s="1145"/>
      <c r="S84" s="1145"/>
      <c r="T84" s="1145"/>
      <c r="U84" s="1145"/>
      <c r="V84" s="1145"/>
      <c r="W84" s="1145"/>
      <c r="X84" s="114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4" t="s">
        <v>234</v>
      </c>
      <c r="F98" s="1144"/>
      <c r="G98" s="1144"/>
      <c r="H98" s="1144"/>
      <c r="I98" s="1144"/>
      <c r="J98" s="1144"/>
      <c r="K98" s="1144"/>
      <c r="L98" s="1144"/>
      <c r="M98" s="1144"/>
      <c r="N98" s="1144"/>
      <c r="O98" s="1144"/>
      <c r="P98" s="1144"/>
      <c r="Q98" s="1144"/>
      <c r="R98" s="1144"/>
      <c r="S98" s="1144"/>
      <c r="T98" s="1144"/>
      <c r="U98" s="1144"/>
      <c r="V98" s="1144"/>
      <c r="W98" s="1144"/>
      <c r="X98" s="114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2" t="s">
        <v>233</v>
      </c>
      <c r="G100" s="1142"/>
      <c r="H100" s="1142"/>
      <c r="I100" s="1142"/>
      <c r="J100" s="1142"/>
      <c r="K100" s="1142"/>
      <c r="L100" s="1142"/>
      <c r="M100" s="1142"/>
      <c r="N100" s="1142"/>
      <c r="O100" s="1142"/>
      <c r="P100" s="1142"/>
      <c r="Q100" s="1142"/>
      <c r="R100" s="1142"/>
      <c r="S100" s="1142"/>
      <c r="T100" s="62"/>
      <c r="U100" s="60"/>
      <c r="V100" s="60"/>
      <c r="W100" s="60"/>
      <c r="X100" s="60"/>
      <c r="Y100" s="59"/>
      <c r="AA100" s="79" t="s">
        <v>231</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2" t="s">
        <v>232</v>
      </c>
      <c r="G102" s="1142"/>
      <c r="H102" s="1142"/>
      <c r="I102" s="1142"/>
      <c r="J102" s="1142"/>
      <c r="K102" s="1142"/>
      <c r="L102" s="1142"/>
      <c r="M102" s="1142"/>
      <c r="N102" s="1142"/>
      <c r="O102" s="1142"/>
      <c r="P102" s="1142"/>
      <c r="Q102" s="1142"/>
      <c r="R102" s="1142"/>
      <c r="S102" s="1142"/>
      <c r="T102" s="1142"/>
      <c r="U102" s="1142"/>
      <c r="V102" s="1142"/>
      <c r="W102" s="1142"/>
      <c r="X102" s="114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35" t="s">
        <v>657</v>
      </c>
      <c r="M5" s="1235"/>
      <c r="N5" s="1235"/>
      <c r="O5" s="1235"/>
      <c r="P5" s="1235"/>
      <c r="Q5" s="1235"/>
      <c r="R5" s="1235"/>
      <c r="S5" s="1235"/>
      <c r="T5" s="1235"/>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53" t="str">
        <f>IF(NameOrPr_ch="",IF(NameOrPr="","",NameOrPr),NameOrPr_ch)</f>
        <v>Комитет тарифного регулирования Волгоградской области</v>
      </c>
      <c r="P7" s="1254"/>
      <c r="Q7" s="1254"/>
      <c r="R7" s="1254"/>
      <c r="S7" s="1254"/>
      <c r="T7" s="1255"/>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53" t="str">
        <f>IF(datePr_ch="",IF(datePr="","",datePr),datePr_ch)</f>
        <v>19.12.2018</v>
      </c>
      <c r="P8" s="1254"/>
      <c r="Q8" s="1254"/>
      <c r="R8" s="1254"/>
      <c r="S8" s="1254"/>
      <c r="T8" s="1255"/>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53" t="str">
        <f>IF(numberPr_ch="",IF(numberPr="","",numberPr),numberPr_ch)</f>
        <v>№46/57</v>
      </c>
      <c r="P9" s="1254"/>
      <c r="Q9" s="1254"/>
      <c r="R9" s="1254"/>
      <c r="S9" s="1254"/>
      <c r="T9" s="1255"/>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53" t="str">
        <f>IF(IstPub_ch="",IF(IstPub="","",IstPub),IstPub_ch)</f>
        <v xml:space="preserve">Государственная система правовой информации.
Официальный интернет-портал правовой информации. www.pravo.gov.ru         </v>
      </c>
      <c r="P10" s="1254"/>
      <c r="Q10" s="1254"/>
      <c r="R10" s="1254"/>
      <c r="S10" s="1254"/>
      <c r="T10" s="1255"/>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36"/>
      <c r="M11" s="1236"/>
      <c r="N11" s="567"/>
      <c r="O11" s="1256"/>
      <c r="P11" s="1256"/>
      <c r="Q11" s="1256"/>
      <c r="R11" s="1256"/>
      <c r="S11" s="1256"/>
      <c r="T11" s="1256"/>
      <c r="U11" s="589" t="s">
        <v>372</v>
      </c>
      <c r="X11" s="591"/>
      <c r="Y11" s="591"/>
      <c r="Z11" s="591"/>
      <c r="AA11" s="591"/>
      <c r="AB11" s="591"/>
      <c r="AC11" s="591"/>
      <c r="AD11" s="591"/>
      <c r="AE11" s="591"/>
      <c r="AF11" s="591"/>
      <c r="AG11" s="591"/>
      <c r="AH11" s="591"/>
      <c r="AI11" s="591"/>
    </row>
    <row r="12" spans="1:35">
      <c r="J12" s="530"/>
      <c r="K12" s="530"/>
      <c r="L12" s="525"/>
      <c r="M12" s="525"/>
      <c r="N12" s="525"/>
      <c r="O12" s="1257"/>
      <c r="P12" s="1257"/>
      <c r="Q12" s="1257"/>
      <c r="R12" s="1257"/>
      <c r="S12" s="1257"/>
      <c r="T12" s="1257"/>
      <c r="U12" s="1257"/>
    </row>
    <row r="13" spans="1:35" ht="14.25" customHeight="1">
      <c r="J13" s="530"/>
      <c r="K13" s="530"/>
      <c r="L13" s="1154" t="s">
        <v>453</v>
      </c>
      <c r="M13" s="1154"/>
      <c r="N13" s="1154"/>
      <c r="O13" s="1154"/>
      <c r="P13" s="1154"/>
      <c r="Q13" s="1154"/>
      <c r="R13" s="1154"/>
      <c r="S13" s="1154"/>
      <c r="T13" s="1154"/>
      <c r="U13" s="1154"/>
      <c r="V13" s="1154"/>
      <c r="W13" s="1154" t="s">
        <v>454</v>
      </c>
    </row>
    <row r="14" spans="1:35" ht="14.25" customHeight="1">
      <c r="J14" s="530"/>
      <c r="K14" s="530"/>
      <c r="L14" s="1219" t="s">
        <v>91</v>
      </c>
      <c r="M14" s="1219" t="s">
        <v>639</v>
      </c>
      <c r="N14" s="522"/>
      <c r="O14" s="1220" t="s">
        <v>641</v>
      </c>
      <c r="P14" s="1221"/>
      <c r="Q14" s="1221"/>
      <c r="R14" s="1221"/>
      <c r="S14" s="1221"/>
      <c r="T14" s="1222"/>
      <c r="U14" s="1230" t="s">
        <v>340</v>
      </c>
      <c r="V14" s="1216" t="s">
        <v>274</v>
      </c>
      <c r="W14" s="1154"/>
    </row>
    <row r="15" spans="1:35" ht="14.25" customHeight="1">
      <c r="J15" s="530"/>
      <c r="K15" s="530"/>
      <c r="L15" s="1219"/>
      <c r="M15" s="1219"/>
      <c r="N15" s="522"/>
      <c r="O15" s="1225" t="s">
        <v>621</v>
      </c>
      <c r="P15" s="1223"/>
      <c r="Q15" s="1224"/>
      <c r="R15" s="1228" t="s">
        <v>654</v>
      </c>
      <c r="S15" s="1228"/>
      <c r="T15" s="1229"/>
      <c r="U15" s="1231"/>
      <c r="V15" s="1217"/>
      <c r="W15" s="1154"/>
    </row>
    <row r="16" spans="1:35" ht="30" customHeight="1">
      <c r="J16" s="530"/>
      <c r="K16" s="530"/>
      <c r="L16" s="1219"/>
      <c r="M16" s="1219"/>
      <c r="N16" s="521"/>
      <c r="O16" s="1226"/>
      <c r="P16" s="536"/>
      <c r="Q16" s="536"/>
      <c r="R16" s="537" t="s">
        <v>273</v>
      </c>
      <c r="S16" s="1214" t="s">
        <v>272</v>
      </c>
      <c r="T16" s="1215"/>
      <c r="U16" s="1232"/>
      <c r="V16" s="1218"/>
      <c r="W16" s="1154"/>
    </row>
    <row r="17" spans="1:36">
      <c r="J17" s="530"/>
      <c r="K17" s="570">
        <v>1</v>
      </c>
      <c r="L17" s="648" t="s">
        <v>92</v>
      </c>
      <c r="M17" s="648" t="s">
        <v>48</v>
      </c>
      <c r="N17" s="669" t="s">
        <v>48</v>
      </c>
      <c r="O17" s="649">
        <f ca="1">OFFSET(O17,0,-1)+1</f>
        <v>3</v>
      </c>
      <c r="P17" s="650">
        <f ca="1">OFFSET(P17,0,-1)</f>
        <v>3</v>
      </c>
      <c r="Q17" s="650">
        <f ca="1">OFFSET(Q17,0,-1)</f>
        <v>3</v>
      </c>
      <c r="R17" s="649">
        <f ca="1">OFFSET(R17,0,-1)+1</f>
        <v>4</v>
      </c>
      <c r="S17" s="1237">
        <f ca="1">OFFSET(S17,0,-1)+1</f>
        <v>5</v>
      </c>
      <c r="T17" s="1237"/>
      <c r="U17" s="649">
        <f ca="1">OFFSET(U17,0,-2)+1</f>
        <v>6</v>
      </c>
      <c r="V17" s="650">
        <f ca="1">OFFSET(V17,0,-1)</f>
        <v>6</v>
      </c>
      <c r="W17" s="649">
        <f ca="1">OFFSET(W17,0,-1)+1</f>
        <v>7</v>
      </c>
    </row>
    <row r="18" spans="1:36" ht="22.5">
      <c r="A18" s="1238">
        <v>1</v>
      </c>
      <c r="B18" s="920"/>
      <c r="C18" s="920"/>
      <c r="D18" s="920"/>
      <c r="E18" s="921"/>
      <c r="F18" s="922"/>
      <c r="G18" s="920"/>
      <c r="H18" s="920"/>
      <c r="I18" s="923"/>
      <c r="J18" s="918"/>
      <c r="K18" s="927">
        <v>1</v>
      </c>
      <c r="L18" s="594">
        <f>mergeValue(A18)</f>
        <v>1</v>
      </c>
      <c r="M18" s="642" t="s">
        <v>20</v>
      </c>
      <c r="N18" s="581"/>
      <c r="O18" s="1250"/>
      <c r="P18" s="1250"/>
      <c r="Q18" s="1250"/>
      <c r="R18" s="1250"/>
      <c r="S18" s="1250"/>
      <c r="T18" s="1250"/>
      <c r="U18" s="1250"/>
      <c r="V18" s="1250"/>
      <c r="W18" s="631" t="s">
        <v>658</v>
      </c>
    </row>
    <row r="19" spans="1:36" ht="22.5">
      <c r="A19" s="1238"/>
      <c r="B19" s="1238">
        <v>1</v>
      </c>
      <c r="C19" s="920"/>
      <c r="D19" s="920"/>
      <c r="E19" s="922"/>
      <c r="F19" s="922"/>
      <c r="G19" s="920"/>
      <c r="H19" s="920"/>
      <c r="I19" s="917"/>
      <c r="J19" s="916"/>
      <c r="K19" s="927">
        <v>1</v>
      </c>
      <c r="L19" s="594" t="str">
        <f>mergeValue(A19) &amp;"."&amp; mergeValue(B19)</f>
        <v>1.1</v>
      </c>
      <c r="M19" s="547" t="s">
        <v>16</v>
      </c>
      <c r="N19" s="581"/>
      <c r="O19" s="1250"/>
      <c r="P19" s="1250"/>
      <c r="Q19" s="1250"/>
      <c r="R19" s="1250"/>
      <c r="S19" s="1250"/>
      <c r="T19" s="1250"/>
      <c r="U19" s="1250"/>
      <c r="V19" s="1250"/>
      <c r="W19" s="631" t="s">
        <v>477</v>
      </c>
    </row>
    <row r="20" spans="1:36" ht="22.5">
      <c r="A20" s="1238"/>
      <c r="B20" s="1238"/>
      <c r="C20" s="1238">
        <v>1</v>
      </c>
      <c r="D20" s="920"/>
      <c r="E20" s="922"/>
      <c r="F20" s="922"/>
      <c r="G20" s="920"/>
      <c r="H20" s="920"/>
      <c r="I20" s="924"/>
      <c r="J20" s="916"/>
      <c r="K20" s="927">
        <v>1</v>
      </c>
      <c r="L20" s="594" t="str">
        <f>mergeValue(A20) &amp;"."&amp; mergeValue(B20)&amp;"."&amp; mergeValue(C20)</f>
        <v>1.1.1</v>
      </c>
      <c r="M20" s="548" t="s">
        <v>7</v>
      </c>
      <c r="N20" s="581"/>
      <c r="O20" s="1250"/>
      <c r="P20" s="1250"/>
      <c r="Q20" s="1250"/>
      <c r="R20" s="1250"/>
      <c r="S20" s="1250"/>
      <c r="T20" s="1250"/>
      <c r="U20" s="1250"/>
      <c r="V20" s="1250"/>
      <c r="W20" s="631" t="s">
        <v>633</v>
      </c>
    </row>
    <row r="21" spans="1:36" ht="22.5">
      <c r="A21" s="1238"/>
      <c r="B21" s="1238"/>
      <c r="C21" s="1238"/>
      <c r="D21" s="1238">
        <v>1</v>
      </c>
      <c r="E21" s="922"/>
      <c r="F21" s="922"/>
      <c r="G21" s="920"/>
      <c r="H21" s="920"/>
      <c r="I21" s="1238">
        <v>1</v>
      </c>
      <c r="J21" s="916"/>
      <c r="K21" s="927">
        <v>1</v>
      </c>
      <c r="L21" s="594" t="str">
        <f>mergeValue(A21) &amp;"."&amp; mergeValue(B21)&amp;"."&amp; mergeValue(C21)&amp;"."&amp; mergeValue(D21)</f>
        <v>1.1.1.1</v>
      </c>
      <c r="M21" s="549" t="s">
        <v>22</v>
      </c>
      <c r="N21" s="581"/>
      <c r="O21" s="1250"/>
      <c r="P21" s="1250"/>
      <c r="Q21" s="1250"/>
      <c r="R21" s="1250"/>
      <c r="S21" s="1250"/>
      <c r="T21" s="1250"/>
      <c r="U21" s="1250"/>
      <c r="V21" s="1250"/>
      <c r="W21" s="631" t="s">
        <v>634</v>
      </c>
    </row>
    <row r="22" spans="1:36" ht="11.25" hidden="1" customHeight="1">
      <c r="A22" s="1238"/>
      <c r="B22" s="1238"/>
      <c r="C22" s="1238"/>
      <c r="D22" s="1238"/>
      <c r="E22" s="1238">
        <v>1</v>
      </c>
      <c r="F22" s="922"/>
      <c r="G22" s="920"/>
      <c r="H22" s="920"/>
      <c r="I22" s="1238"/>
      <c r="J22" s="922"/>
      <c r="K22" s="927">
        <v>1</v>
      </c>
      <c r="L22" s="594"/>
      <c r="M22" s="555"/>
      <c r="N22" s="582"/>
      <c r="O22" s="632"/>
      <c r="P22" s="632"/>
      <c r="Q22" s="632"/>
      <c r="R22" s="632"/>
      <c r="S22" s="632"/>
      <c r="T22" s="632"/>
      <c r="U22" s="594"/>
      <c r="V22" s="508"/>
      <c r="W22" s="560"/>
    </row>
    <row r="23" spans="1:36" ht="90">
      <c r="A23" s="1238"/>
      <c r="B23" s="1238"/>
      <c r="C23" s="1238"/>
      <c r="D23" s="1238"/>
      <c r="E23" s="1238"/>
      <c r="F23" s="1238">
        <v>1</v>
      </c>
      <c r="G23" s="920"/>
      <c r="H23" s="920"/>
      <c r="I23" s="1238"/>
      <c r="J23" s="1258"/>
      <c r="K23" s="927">
        <v>1</v>
      </c>
      <c r="L23" s="594" t="str">
        <f>mergeValue(A23) &amp;"."&amp; mergeValue(B23)&amp;"."&amp; mergeValue(C23)&amp;"."&amp; mergeValue(D23)&amp;"."&amp;  mergeValue(F23)</f>
        <v>1.1.1.1.1</v>
      </c>
      <c r="M23" s="555" t="s">
        <v>10</v>
      </c>
      <c r="N23" s="582"/>
      <c r="O23" s="1240"/>
      <c r="P23" s="1240"/>
      <c r="Q23" s="1240"/>
      <c r="R23" s="1240"/>
      <c r="S23" s="1240"/>
      <c r="T23" s="1240"/>
      <c r="U23" s="1240"/>
      <c r="V23" s="1240"/>
      <c r="W23" s="631" t="s">
        <v>635</v>
      </c>
      <c r="Y23" s="590" t="str">
        <f>strCheckUnique(Z23:Z26)</f>
        <v/>
      </c>
      <c r="AA23" s="590"/>
    </row>
    <row r="24" spans="1:36" ht="189" customHeight="1">
      <c r="A24" s="1238"/>
      <c r="B24" s="1238"/>
      <c r="C24" s="1238"/>
      <c r="D24" s="1238"/>
      <c r="E24" s="1238"/>
      <c r="F24" s="1238"/>
      <c r="G24" s="920">
        <v>1</v>
      </c>
      <c r="H24" s="920"/>
      <c r="I24" s="1238"/>
      <c r="J24" s="1258"/>
      <c r="K24" s="919"/>
      <c r="L24" s="594" t="str">
        <f>mergeValue(A24) &amp;"."&amp; mergeValue(B24)&amp;"."&amp; mergeValue(C24)&amp;"."&amp; mergeValue(D24)&amp;"."&amp;  mergeValue(F24)&amp;"."&amp;  mergeValue(G24)</f>
        <v>1.1.1.1.1.1</v>
      </c>
      <c r="M24" s="1066"/>
      <c r="N24" s="587"/>
      <c r="O24" s="563"/>
      <c r="P24" s="563"/>
      <c r="Q24" s="563"/>
      <c r="R24" s="1248"/>
      <c r="S24" s="1234" t="s">
        <v>83</v>
      </c>
      <c r="T24" s="1248"/>
      <c r="U24" s="1234" t="s">
        <v>84</v>
      </c>
      <c r="V24" s="538"/>
      <c r="W24" s="1209" t="s">
        <v>659</v>
      </c>
      <c r="X24" s="586" t="str">
        <f>strCheckDate(O25:V25)</f>
        <v/>
      </c>
      <c r="Y24" s="590"/>
      <c r="Z24" s="590" t="str">
        <f>IF(M24="","",M24 )</f>
        <v/>
      </c>
      <c r="AA24" s="590"/>
      <c r="AB24" s="590"/>
      <c r="AC24" s="590"/>
    </row>
    <row r="25" spans="1:36" ht="11.25" hidden="1" customHeight="1">
      <c r="A25" s="1238"/>
      <c r="B25" s="1238"/>
      <c r="C25" s="1238"/>
      <c r="D25" s="1238"/>
      <c r="E25" s="1238"/>
      <c r="F25" s="1238"/>
      <c r="G25" s="920"/>
      <c r="H25" s="920"/>
      <c r="I25" s="1238"/>
      <c r="J25" s="1258"/>
      <c r="K25" s="927">
        <v>1</v>
      </c>
      <c r="L25" s="601"/>
      <c r="M25" s="647"/>
      <c r="N25" s="587"/>
      <c r="O25" s="563"/>
      <c r="P25" s="563"/>
      <c r="Q25" s="585" t="str">
        <f>R24 &amp; "-" &amp; T24</f>
        <v>-</v>
      </c>
      <c r="R25" s="1248"/>
      <c r="S25" s="1234"/>
      <c r="T25" s="1248"/>
      <c r="U25" s="1234"/>
      <c r="V25" s="538"/>
      <c r="W25" s="1210"/>
      <c r="Y25" s="590"/>
      <c r="Z25" s="590"/>
      <c r="AA25" s="590"/>
      <c r="AB25" s="590"/>
      <c r="AC25" s="590"/>
    </row>
    <row r="26" spans="1:36" s="523" customFormat="1" ht="15" customHeight="1">
      <c r="A26" s="1238"/>
      <c r="B26" s="1238"/>
      <c r="C26" s="1238"/>
      <c r="D26" s="1238"/>
      <c r="E26" s="1238"/>
      <c r="F26" s="1238"/>
      <c r="G26" s="920"/>
      <c r="H26" s="920"/>
      <c r="I26" s="1238"/>
      <c r="J26" s="1258"/>
      <c r="K26" s="927">
        <v>1</v>
      </c>
      <c r="L26" s="539"/>
      <c r="M26" s="557" t="s">
        <v>25</v>
      </c>
      <c r="N26" s="552"/>
      <c r="O26" s="546"/>
      <c r="P26" s="546"/>
      <c r="Q26" s="546"/>
      <c r="R26" s="574"/>
      <c r="S26" s="565"/>
      <c r="T26" s="564"/>
      <c r="U26" s="552"/>
      <c r="V26" s="561"/>
      <c r="W26" s="1211"/>
      <c r="X26" s="588"/>
      <c r="Y26" s="588"/>
      <c r="Z26" s="588"/>
      <c r="AA26" s="588"/>
      <c r="AB26" s="588"/>
      <c r="AC26" s="588"/>
      <c r="AD26" s="588"/>
      <c r="AE26" s="588"/>
      <c r="AF26" s="588"/>
      <c r="AG26" s="588"/>
      <c r="AH26" s="588"/>
      <c r="AI26" s="588"/>
    </row>
    <row r="27" spans="1:36" s="523" customFormat="1" ht="15" customHeight="1">
      <c r="A27" s="1238"/>
      <c r="B27" s="1238"/>
      <c r="C27" s="1238"/>
      <c r="D27" s="1238"/>
      <c r="E27" s="1238"/>
      <c r="F27" s="922"/>
      <c r="G27" s="922"/>
      <c r="H27" s="920"/>
      <c r="I27" s="1238"/>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38"/>
      <c r="B28" s="1238"/>
      <c r="C28" s="1238"/>
      <c r="D28" s="1238"/>
      <c r="E28" s="922"/>
      <c r="F28" s="922"/>
      <c r="G28" s="922"/>
      <c r="H28" s="920"/>
      <c r="I28" s="1238"/>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38"/>
      <c r="B29" s="1238"/>
      <c r="C29" s="1238"/>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38"/>
      <c r="B30" s="1238"/>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38"/>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4"/>
      <c r="M32" s="566" t="s">
        <v>308</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7"/>
      <c r="M33" s="487"/>
      <c r="N33" s="487"/>
      <c r="O33" s="487"/>
      <c r="P33" s="487"/>
      <c r="Q33" s="487"/>
      <c r="R33" s="487"/>
      <c r="S33" s="487"/>
      <c r="T33" s="487"/>
      <c r="U33" s="487"/>
    </row>
    <row r="34" spans="12:23" ht="106.5" customHeight="1">
      <c r="L34" s="1">
        <v>1</v>
      </c>
      <c r="M34" s="1202" t="s">
        <v>660</v>
      </c>
      <c r="N34" s="1202"/>
      <c r="O34" s="1202"/>
      <c r="P34" s="1202"/>
      <c r="Q34" s="1202"/>
      <c r="R34" s="1202"/>
      <c r="S34" s="1202"/>
      <c r="T34" s="1202"/>
      <c r="U34" s="1202"/>
      <c r="V34" s="1202"/>
      <c r="W34" s="1202"/>
    </row>
  </sheetData>
  <sheetProtection password="FA9C" sheet="1" objects="1" scenarios="1" formatColumns="0" formatRows="0"/>
  <dataConsolidate/>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68</v>
      </c>
    </row>
    <row r="2" spans="1:20" ht="22.5">
      <c r="F2" s="1203" t="s">
        <v>491</v>
      </c>
      <c r="G2" s="1204"/>
      <c r="H2" s="1205"/>
      <c r="I2" s="641"/>
    </row>
    <row r="3" spans="1:20" ht="3" customHeight="1"/>
    <row r="4" spans="1:20" s="571" customFormat="1" ht="11.25">
      <c r="A4" s="591"/>
      <c r="B4" s="591"/>
      <c r="C4" s="591"/>
      <c r="D4" s="591"/>
      <c r="F4" s="1154" t="s">
        <v>453</v>
      </c>
      <c r="G4" s="1154"/>
      <c r="H4" s="1154"/>
      <c r="I4" s="1206"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6"/>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28.12.2018</v>
      </c>
      <c r="I7" s="582" t="s">
        <v>493</v>
      </c>
      <c r="J7" s="616"/>
      <c r="K7" s="591"/>
      <c r="L7" s="591"/>
      <c r="M7" s="591"/>
      <c r="N7" s="591"/>
      <c r="O7" s="591"/>
      <c r="P7" s="591"/>
      <c r="Q7" s="591"/>
      <c r="R7" s="591"/>
      <c r="S7" s="591"/>
      <c r="T7" s="591"/>
    </row>
    <row r="8" spans="1:20" s="571" customFormat="1" ht="45">
      <c r="A8" s="1207">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7"/>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7"/>
      <c r="B10" s="591"/>
      <c r="C10" s="591"/>
      <c r="D10" s="591"/>
      <c r="F10" s="617" t="str">
        <f>"4."&amp;mergeValue(A10)</f>
        <v>4.1</v>
      </c>
      <c r="G10" s="633" t="s">
        <v>496</v>
      </c>
      <c r="H10" s="606" t="s">
        <v>457</v>
      </c>
      <c r="I10" s="582"/>
      <c r="J10" s="616"/>
      <c r="K10" s="591"/>
      <c r="L10" s="591"/>
      <c r="M10" s="591"/>
      <c r="N10" s="591"/>
      <c r="O10" s="591"/>
      <c r="P10" s="591"/>
      <c r="Q10" s="591"/>
      <c r="R10" s="591"/>
      <c r="S10" s="591"/>
      <c r="T10" s="591"/>
    </row>
    <row r="11" spans="1:20" s="571" customFormat="1" ht="18.75">
      <c r="A11" s="1207"/>
      <c r="B11" s="1207">
        <v>1</v>
      </c>
      <c r="C11" s="624"/>
      <c r="D11" s="624"/>
      <c r="F11" s="617" t="str">
        <f>"4."&amp;mergeValue(A11) &amp;"."&amp;mergeValue(B11)</f>
        <v>4.1.1</v>
      </c>
      <c r="G11" s="612" t="s">
        <v>592</v>
      </c>
      <c r="H11" s="605" t="str">
        <f>IF(region_name="","",region_name)</f>
        <v>Волгоградская область</v>
      </c>
      <c r="I11" s="582" t="s">
        <v>499</v>
      </c>
      <c r="J11" s="616"/>
      <c r="K11" s="591"/>
      <c r="L11" s="591"/>
      <c r="M11" s="591"/>
      <c r="N11" s="591"/>
      <c r="O11" s="591"/>
      <c r="P11" s="591"/>
      <c r="Q11" s="591"/>
      <c r="R11" s="591"/>
      <c r="S11" s="591"/>
      <c r="T11" s="591"/>
    </row>
    <row r="12" spans="1:20" s="571" customFormat="1" ht="22.5">
      <c r="A12" s="1207"/>
      <c r="B12" s="1207"/>
      <c r="C12" s="1207">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7"/>
      <c r="B13" s="1207"/>
      <c r="C13" s="1207"/>
      <c r="D13" s="624">
        <v>1</v>
      </c>
      <c r="F13" s="617" t="str">
        <f>"4."&amp;mergeValue(A13) &amp;"."&amp;mergeValue(B13)&amp;"."&amp;mergeValue(C13)&amp;"."&amp;mergeValue(D13)</f>
        <v>4.1.1.1.1</v>
      </c>
      <c r="G13" s="634" t="s">
        <v>498</v>
      </c>
      <c r="H13" s="605"/>
      <c r="I13" s="1208" t="s">
        <v>591</v>
      </c>
      <c r="J13" s="616"/>
      <c r="K13" s="591"/>
      <c r="L13" s="591"/>
      <c r="M13" s="591"/>
      <c r="N13" s="591"/>
      <c r="O13" s="591"/>
      <c r="P13" s="591"/>
      <c r="Q13" s="591"/>
      <c r="R13" s="591"/>
      <c r="S13" s="591"/>
      <c r="T13" s="591"/>
    </row>
    <row r="14" spans="1:20" s="571" customFormat="1" ht="18.75">
      <c r="A14" s="1207"/>
      <c r="B14" s="1207"/>
      <c r="C14" s="1207"/>
      <c r="D14" s="624"/>
      <c r="F14" s="620"/>
      <c r="G14" s="551" t="s">
        <v>4</v>
      </c>
      <c r="H14" s="625"/>
      <c r="I14" s="1208"/>
      <c r="J14" s="616"/>
      <c r="K14" s="591"/>
      <c r="L14" s="591"/>
      <c r="M14" s="591"/>
      <c r="N14" s="591"/>
      <c r="O14" s="591"/>
      <c r="P14" s="591"/>
      <c r="Q14" s="591"/>
      <c r="R14" s="591"/>
      <c r="S14" s="591"/>
      <c r="T14" s="591"/>
    </row>
    <row r="15" spans="1:20" s="571" customFormat="1" ht="18.75">
      <c r="A15" s="1207"/>
      <c r="B15" s="1207"/>
      <c r="C15" s="624"/>
      <c r="D15" s="624"/>
      <c r="F15" s="635"/>
      <c r="G15" s="578" t="s">
        <v>402</v>
      </c>
      <c r="H15" s="636"/>
      <c r="I15" s="637"/>
      <c r="J15" s="616"/>
      <c r="K15" s="591"/>
      <c r="L15" s="591"/>
      <c r="M15" s="591"/>
      <c r="N15" s="591"/>
      <c r="O15" s="591"/>
      <c r="P15" s="591"/>
      <c r="Q15" s="591"/>
      <c r="R15" s="591"/>
      <c r="S15" s="591"/>
      <c r="T15" s="591"/>
    </row>
    <row r="16" spans="1:20" s="571" customFormat="1" ht="18.75">
      <c r="A16" s="1207"/>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2" t="s">
        <v>593</v>
      </c>
      <c r="H19" s="1202"/>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1"/>
    <col min="27" max="27" width="10.140625" style="501" customWidth="1"/>
    <col min="28" max="34" width="10.5703125" style="501"/>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35" t="s">
        <v>657</v>
      </c>
      <c r="M5" s="1235"/>
      <c r="N5" s="1235"/>
      <c r="O5" s="1235"/>
      <c r="P5" s="1235"/>
      <c r="Q5" s="1235"/>
      <c r="R5" s="1235"/>
      <c r="S5" s="1235"/>
      <c r="T5" s="1235"/>
      <c r="U5" s="498"/>
    </row>
    <row r="6" spans="7:34" ht="3" customHeight="1">
      <c r="J6" s="483"/>
      <c r="K6" s="483"/>
      <c r="L6" s="479"/>
      <c r="M6" s="479"/>
      <c r="N6" s="479"/>
      <c r="O6" s="482"/>
      <c r="P6" s="482"/>
      <c r="Q6" s="482"/>
      <c r="R6" s="482"/>
      <c r="S6" s="482"/>
      <c r="T6" s="482"/>
      <c r="U6" s="479"/>
    </row>
    <row r="7" spans="7:34" s="524" customFormat="1" ht="22.5">
      <c r="G7" s="532"/>
      <c r="H7" s="532"/>
      <c r="I7" s="532"/>
      <c r="J7" s="530"/>
      <c r="K7" s="530"/>
      <c r="L7" s="525"/>
      <c r="M7" s="618" t="s">
        <v>502</v>
      </c>
      <c r="N7" s="667"/>
      <c r="O7" s="1253" t="str">
        <f>IF(NameOrPr_ch="",IF(NameOrPr="","",NameOrPr),NameOrPr_ch)</f>
        <v>Комитет тарифного регулирования Волгоградской области</v>
      </c>
      <c r="P7" s="1254"/>
      <c r="Q7" s="1254"/>
      <c r="R7" s="1254"/>
      <c r="S7" s="1254"/>
      <c r="T7" s="1255"/>
      <c r="U7" s="670"/>
      <c r="X7" s="586"/>
      <c r="Y7" s="586"/>
      <c r="Z7" s="586"/>
      <c r="AA7" s="586"/>
      <c r="AB7" s="586"/>
      <c r="AC7" s="586"/>
      <c r="AD7" s="586"/>
      <c r="AE7" s="586"/>
      <c r="AF7" s="586"/>
      <c r="AG7" s="586"/>
      <c r="AH7" s="586"/>
    </row>
    <row r="8" spans="7:34" s="493" customFormat="1" ht="18.75">
      <c r="G8" s="492"/>
      <c r="H8" s="492"/>
      <c r="L8" s="500"/>
      <c r="M8" s="618" t="s">
        <v>596</v>
      </c>
      <c r="N8" s="667"/>
      <c r="O8" s="1253" t="str">
        <f>IF(datePr_ch="",IF(datePr="","",datePr),datePr_ch)</f>
        <v>19.12.2018</v>
      </c>
      <c r="P8" s="1254"/>
      <c r="Q8" s="1254"/>
      <c r="R8" s="1254"/>
      <c r="S8" s="1254"/>
      <c r="T8" s="1255"/>
      <c r="U8" s="668"/>
      <c r="X8" s="506"/>
      <c r="Y8" s="506"/>
      <c r="Z8" s="506"/>
      <c r="AA8" s="506"/>
      <c r="AB8" s="506"/>
      <c r="AC8" s="506"/>
      <c r="AD8" s="506"/>
      <c r="AE8" s="506"/>
      <c r="AF8" s="506"/>
      <c r="AG8" s="506"/>
      <c r="AH8" s="506"/>
    </row>
    <row r="9" spans="7:34" s="493" customFormat="1" ht="18.75">
      <c r="G9" s="492"/>
      <c r="H9" s="492"/>
      <c r="L9" s="553"/>
      <c r="M9" s="618" t="s">
        <v>595</v>
      </c>
      <c r="N9" s="667"/>
      <c r="O9" s="1253" t="str">
        <f>IF(numberPr_ch="",IF(numberPr="","",numberPr),numberPr_ch)</f>
        <v>№46/57</v>
      </c>
      <c r="P9" s="1254"/>
      <c r="Q9" s="1254"/>
      <c r="R9" s="1254"/>
      <c r="S9" s="1254"/>
      <c r="T9" s="1255"/>
      <c r="U9" s="668"/>
      <c r="X9" s="506"/>
      <c r="Y9" s="506"/>
      <c r="Z9" s="506"/>
      <c r="AA9" s="506"/>
      <c r="AB9" s="506"/>
      <c r="AC9" s="506"/>
      <c r="AD9" s="506"/>
      <c r="AE9" s="506"/>
      <c r="AF9" s="506"/>
      <c r="AG9" s="506"/>
      <c r="AH9" s="506"/>
    </row>
    <row r="10" spans="7:34" s="493" customFormat="1" ht="18.75">
      <c r="G10" s="492"/>
      <c r="H10" s="492"/>
      <c r="L10" s="553"/>
      <c r="M10" s="618" t="s">
        <v>501</v>
      </c>
      <c r="N10" s="667"/>
      <c r="O10" s="1253" t="str">
        <f>IF(IstPub_ch="",IF(IstPub="","",IstPub),IstPub_ch)</f>
        <v xml:space="preserve">Государственная система правовой информации.
Официальный интернет-портал правовой информации. www.pravo.gov.ru         </v>
      </c>
      <c r="P10" s="1254"/>
      <c r="Q10" s="1254"/>
      <c r="R10" s="1254"/>
      <c r="S10" s="1254"/>
      <c r="T10" s="1255"/>
      <c r="U10" s="668"/>
      <c r="X10" s="506"/>
      <c r="Y10" s="506"/>
      <c r="Z10" s="506"/>
      <c r="AA10" s="506"/>
      <c r="AB10" s="506"/>
      <c r="AC10" s="506"/>
      <c r="AD10" s="506"/>
      <c r="AE10" s="506"/>
      <c r="AF10" s="506"/>
      <c r="AG10" s="506"/>
      <c r="AH10" s="506"/>
    </row>
    <row r="11" spans="7:34" s="493" customFormat="1" ht="11.25" hidden="1">
      <c r="G11" s="492"/>
      <c r="H11" s="492"/>
      <c r="L11" s="1236"/>
      <c r="M11" s="1236"/>
      <c r="N11" s="490"/>
      <c r="O11" s="1259"/>
      <c r="P11" s="1259"/>
      <c r="Q11" s="1259"/>
      <c r="R11" s="1259"/>
      <c r="S11" s="1259"/>
      <c r="T11" s="1259"/>
      <c r="U11" s="504" t="s">
        <v>372</v>
      </c>
      <c r="X11" s="506"/>
      <c r="Y11" s="506"/>
      <c r="Z11" s="506"/>
      <c r="AA11" s="506"/>
      <c r="AB11" s="506"/>
      <c r="AC11" s="506"/>
      <c r="AD11" s="506"/>
      <c r="AE11" s="506"/>
      <c r="AF11" s="506"/>
      <c r="AG11" s="506"/>
      <c r="AH11" s="506"/>
    </row>
    <row r="12" spans="7:34">
      <c r="J12" s="483"/>
      <c r="K12" s="483"/>
      <c r="L12" s="479"/>
      <c r="M12" s="479"/>
      <c r="N12" s="479"/>
      <c r="O12" s="1257"/>
      <c r="P12" s="1257"/>
      <c r="Q12" s="1257"/>
      <c r="R12" s="1257"/>
      <c r="S12" s="1257"/>
      <c r="T12" s="1257"/>
      <c r="U12" s="1257"/>
    </row>
    <row r="13" spans="7:34">
      <c r="J13" s="483"/>
      <c r="K13" s="483"/>
      <c r="L13" s="1154" t="s">
        <v>453</v>
      </c>
      <c r="M13" s="1154"/>
      <c r="N13" s="1154"/>
      <c r="O13" s="1154"/>
      <c r="P13" s="1154"/>
      <c r="Q13" s="1154"/>
      <c r="R13" s="1154"/>
      <c r="S13" s="1154"/>
      <c r="T13" s="1154"/>
      <c r="U13" s="1154"/>
      <c r="V13" s="1154"/>
      <c r="W13" s="1154" t="s">
        <v>454</v>
      </c>
    </row>
    <row r="14" spans="7:34" ht="14.25" customHeight="1">
      <c r="J14" s="483"/>
      <c r="K14" s="483"/>
      <c r="L14" s="1219" t="s">
        <v>91</v>
      </c>
      <c r="M14" s="1219" t="s">
        <v>639</v>
      </c>
      <c r="N14" s="522"/>
      <c r="O14" s="1220" t="s">
        <v>641</v>
      </c>
      <c r="P14" s="1221"/>
      <c r="Q14" s="1221"/>
      <c r="R14" s="1221"/>
      <c r="S14" s="1221"/>
      <c r="T14" s="1222"/>
      <c r="U14" s="1230" t="s">
        <v>340</v>
      </c>
      <c r="V14" s="1216" t="s">
        <v>274</v>
      </c>
      <c r="W14" s="1154"/>
    </row>
    <row r="15" spans="7:34" s="524" customFormat="1" ht="14.25" customHeight="1">
      <c r="G15" s="532"/>
      <c r="H15" s="532"/>
      <c r="I15" s="532"/>
      <c r="J15" s="530"/>
      <c r="K15" s="530"/>
      <c r="L15" s="1219"/>
      <c r="M15" s="1219"/>
      <c r="N15" s="522"/>
      <c r="O15" s="1225" t="s">
        <v>605</v>
      </c>
      <c r="P15" s="1223" t="s">
        <v>270</v>
      </c>
      <c r="Q15" s="1224"/>
      <c r="R15" s="1228" t="s">
        <v>654</v>
      </c>
      <c r="S15" s="1228"/>
      <c r="T15" s="1229"/>
      <c r="U15" s="1231"/>
      <c r="V15" s="1217"/>
      <c r="W15" s="1154"/>
      <c r="X15" s="586"/>
      <c r="Y15" s="586"/>
      <c r="Z15" s="586"/>
      <c r="AA15" s="586"/>
      <c r="AB15" s="586"/>
      <c r="AC15" s="586"/>
      <c r="AD15" s="586"/>
      <c r="AE15" s="586"/>
      <c r="AF15" s="586"/>
      <c r="AG15" s="586"/>
      <c r="AH15" s="586"/>
    </row>
    <row r="16" spans="7:34" ht="33.75">
      <c r="J16" s="483"/>
      <c r="K16" s="483"/>
      <c r="L16" s="1219"/>
      <c r="M16" s="1219"/>
      <c r="N16" s="521"/>
      <c r="O16" s="1226"/>
      <c r="P16" s="536" t="s">
        <v>764</v>
      </c>
      <c r="Q16" s="536" t="s">
        <v>765</v>
      </c>
      <c r="R16" s="537" t="s">
        <v>273</v>
      </c>
      <c r="S16" s="1214" t="s">
        <v>272</v>
      </c>
      <c r="T16" s="1215"/>
      <c r="U16" s="1232"/>
      <c r="V16" s="1218"/>
      <c r="W16" s="1154"/>
    </row>
    <row r="17" spans="1:34">
      <c r="J17" s="483"/>
      <c r="K17" s="491">
        <v>1</v>
      </c>
      <c r="L17" s="480" t="s">
        <v>92</v>
      </c>
      <c r="M17" s="480" t="s">
        <v>48</v>
      </c>
      <c r="N17" s="497" t="s">
        <v>48</v>
      </c>
      <c r="O17" s="489">
        <f ca="1">OFFSET(O17,0,-1)+1</f>
        <v>3</v>
      </c>
      <c r="P17" s="489">
        <f ca="1">OFFSET(P17,0,-1)+1</f>
        <v>4</v>
      </c>
      <c r="Q17" s="489">
        <f ca="1">OFFSET(Q17,0,-1)+1</f>
        <v>5</v>
      </c>
      <c r="R17" s="489">
        <f ca="1">OFFSET(R17,0,-1)+1</f>
        <v>6</v>
      </c>
      <c r="S17" s="1237">
        <f ca="1">OFFSET(S17,0,-1)+1</f>
        <v>7</v>
      </c>
      <c r="T17" s="1237"/>
      <c r="U17" s="489">
        <f ca="1">OFFSET(U17,0,-2)+1</f>
        <v>8</v>
      </c>
      <c r="V17" s="496">
        <f ca="1">OFFSET(V17,0,-1)</f>
        <v>8</v>
      </c>
      <c r="W17" s="489">
        <f ca="1">OFFSET(W17,0,-1)+1</f>
        <v>9</v>
      </c>
    </row>
    <row r="18" spans="1:34" ht="22.5">
      <c r="A18" s="1238">
        <v>1</v>
      </c>
      <c r="B18" s="941"/>
      <c r="C18" s="941"/>
      <c r="D18" s="941"/>
      <c r="E18" s="942"/>
      <c r="F18" s="943"/>
      <c r="G18" s="943"/>
      <c r="H18" s="943"/>
      <c r="I18" s="944"/>
      <c r="J18" s="939"/>
      <c r="K18" s="946"/>
      <c r="L18" s="594">
        <f>mergeValue(A18)</f>
        <v>1</v>
      </c>
      <c r="M18" s="642" t="s">
        <v>20</v>
      </c>
      <c r="N18" s="581"/>
      <c r="O18" s="1250"/>
      <c r="P18" s="1250"/>
      <c r="Q18" s="1250"/>
      <c r="R18" s="1250"/>
      <c r="S18" s="1250"/>
      <c r="T18" s="1250"/>
      <c r="U18" s="1250"/>
      <c r="V18" s="1250"/>
      <c r="W18" s="631" t="s">
        <v>658</v>
      </c>
    </row>
    <row r="19" spans="1:34" ht="22.5">
      <c r="A19" s="1238"/>
      <c r="B19" s="1238">
        <v>1</v>
      </c>
      <c r="C19" s="941"/>
      <c r="D19" s="941"/>
      <c r="E19" s="943"/>
      <c r="F19" s="943"/>
      <c r="G19" s="943"/>
      <c r="H19" s="943"/>
      <c r="I19" s="938"/>
      <c r="J19" s="937"/>
      <c r="K19" s="940"/>
      <c r="L19" s="594" t="str">
        <f>mergeValue(A19) &amp;"."&amp; mergeValue(B19)</f>
        <v>1.1</v>
      </c>
      <c r="M19" s="547" t="s">
        <v>16</v>
      </c>
      <c r="N19" s="581"/>
      <c r="O19" s="1250"/>
      <c r="P19" s="1250"/>
      <c r="Q19" s="1250"/>
      <c r="R19" s="1250"/>
      <c r="S19" s="1250"/>
      <c r="T19" s="1250"/>
      <c r="U19" s="1250"/>
      <c r="V19" s="1250"/>
      <c r="W19" s="631" t="s">
        <v>477</v>
      </c>
    </row>
    <row r="20" spans="1:34" ht="22.5">
      <c r="A20" s="1238"/>
      <c r="B20" s="1238"/>
      <c r="C20" s="1238">
        <v>1</v>
      </c>
      <c r="D20" s="941"/>
      <c r="E20" s="943"/>
      <c r="F20" s="943"/>
      <c r="G20" s="943"/>
      <c r="H20" s="943"/>
      <c r="I20" s="945"/>
      <c r="J20" s="937"/>
      <c r="K20" s="940"/>
      <c r="L20" s="594" t="str">
        <f>mergeValue(A20) &amp;"."&amp; mergeValue(B20)&amp;"."&amp; mergeValue(C20)</f>
        <v>1.1.1</v>
      </c>
      <c r="M20" s="548" t="s">
        <v>7</v>
      </c>
      <c r="N20" s="581"/>
      <c r="O20" s="1250"/>
      <c r="P20" s="1250"/>
      <c r="Q20" s="1250"/>
      <c r="R20" s="1250"/>
      <c r="S20" s="1250"/>
      <c r="T20" s="1250"/>
      <c r="U20" s="1250"/>
      <c r="V20" s="1250"/>
      <c r="W20" s="631" t="s">
        <v>633</v>
      </c>
    </row>
    <row r="21" spans="1:34" ht="22.5">
      <c r="A21" s="1238"/>
      <c r="B21" s="1238"/>
      <c r="C21" s="1238"/>
      <c r="D21" s="1238">
        <v>1</v>
      </c>
      <c r="E21" s="943"/>
      <c r="F21" s="943"/>
      <c r="G21" s="943"/>
      <c r="H21" s="943"/>
      <c r="I21" s="945"/>
      <c r="J21" s="937"/>
      <c r="K21" s="940"/>
      <c r="L21" s="594" t="str">
        <f>mergeValue(A21) &amp;"."&amp; mergeValue(B21)&amp;"."&amp; mergeValue(C21)&amp;"."&amp; mergeValue(D21)</f>
        <v>1.1.1.1</v>
      </c>
      <c r="M21" s="549" t="s">
        <v>22</v>
      </c>
      <c r="N21" s="581"/>
      <c r="O21" s="1250"/>
      <c r="P21" s="1250"/>
      <c r="Q21" s="1250"/>
      <c r="R21" s="1250"/>
      <c r="S21" s="1250"/>
      <c r="T21" s="1250"/>
      <c r="U21" s="1250"/>
      <c r="V21" s="1250"/>
      <c r="W21" s="631" t="s">
        <v>634</v>
      </c>
    </row>
    <row r="22" spans="1:34" ht="11.25" hidden="1" customHeight="1">
      <c r="A22" s="1238"/>
      <c r="B22" s="1238"/>
      <c r="C22" s="1238"/>
      <c r="D22" s="1238"/>
      <c r="E22" s="1238">
        <v>1</v>
      </c>
      <c r="F22" s="943"/>
      <c r="G22" s="943"/>
      <c r="H22" s="941">
        <v>1</v>
      </c>
      <c r="I22" s="1238">
        <v>1</v>
      </c>
      <c r="J22" s="943"/>
      <c r="K22" s="948"/>
      <c r="L22" s="594"/>
      <c r="M22" s="555"/>
      <c r="N22" s="582"/>
      <c r="O22" s="632"/>
      <c r="P22" s="632"/>
      <c r="Q22" s="632"/>
      <c r="R22" s="632"/>
      <c r="S22" s="632"/>
      <c r="T22" s="632"/>
      <c r="U22" s="632"/>
      <c r="V22" s="509"/>
      <c r="W22" s="560"/>
    </row>
    <row r="23" spans="1:34" ht="90">
      <c r="A23" s="1238"/>
      <c r="B23" s="1238"/>
      <c r="C23" s="1238"/>
      <c r="D23" s="1238"/>
      <c r="E23" s="1238"/>
      <c r="F23" s="1238">
        <v>1</v>
      </c>
      <c r="G23" s="941"/>
      <c r="H23" s="941"/>
      <c r="I23" s="1238"/>
      <c r="J23" s="1238">
        <v>1</v>
      </c>
      <c r="K23" s="949"/>
      <c r="L23" s="594" t="str">
        <f>mergeValue(A23) &amp;"."&amp; mergeValue(B23)&amp;"."&amp; mergeValue(C23)&amp;"."&amp; mergeValue(D23)&amp;"."&amp;  mergeValue(F23)</f>
        <v>1.1.1.1.1</v>
      </c>
      <c r="M23" s="556" t="s">
        <v>10</v>
      </c>
      <c r="N23" s="582"/>
      <c r="O23" s="1240"/>
      <c r="P23" s="1240"/>
      <c r="Q23" s="1240"/>
      <c r="R23" s="1240"/>
      <c r="S23" s="1240"/>
      <c r="T23" s="1240"/>
      <c r="U23" s="1240"/>
      <c r="V23" s="1240"/>
      <c r="W23" s="631" t="s">
        <v>635</v>
      </c>
      <c r="Y23" s="505" t="str">
        <f>strCheckUnique(Z23:Z26)</f>
        <v/>
      </c>
      <c r="AA23" s="505"/>
    </row>
    <row r="24" spans="1:34" ht="189" customHeight="1">
      <c r="A24" s="1238"/>
      <c r="B24" s="1238"/>
      <c r="C24" s="1238"/>
      <c r="D24" s="1238"/>
      <c r="E24" s="1238"/>
      <c r="F24" s="1238"/>
      <c r="G24" s="941">
        <v>1</v>
      </c>
      <c r="H24" s="941"/>
      <c r="I24" s="1238"/>
      <c r="J24" s="1238"/>
      <c r="K24" s="949">
        <v>1</v>
      </c>
      <c r="L24" s="594" t="str">
        <f>mergeValue(A24) &amp;"."&amp; mergeValue(B24)&amp;"."&amp; mergeValue(C24)&amp;"."&amp; mergeValue(D24)&amp;"."&amp; mergeValue(F24)&amp;"."&amp; mergeValue(G24)</f>
        <v>1.1.1.1.1.1</v>
      </c>
      <c r="M24" s="1066"/>
      <c r="N24" s="587"/>
      <c r="O24" s="563"/>
      <c r="P24" s="563"/>
      <c r="Q24" s="1091"/>
      <c r="R24" s="1248"/>
      <c r="S24" s="1234" t="s">
        <v>83</v>
      </c>
      <c r="T24" s="1248"/>
      <c r="U24" s="1234" t="s">
        <v>84</v>
      </c>
      <c r="V24" s="579"/>
      <c r="W24" s="1209" t="s">
        <v>659</v>
      </c>
      <c r="X24" s="501" t="str">
        <f>strCheckDate(O25:V25)</f>
        <v/>
      </c>
      <c r="Y24" s="505"/>
      <c r="Z24" s="505" t="str">
        <f>IF(M24="","",M24 )</f>
        <v/>
      </c>
      <c r="AA24" s="505"/>
      <c r="AB24" s="505"/>
      <c r="AC24" s="505"/>
    </row>
    <row r="25" spans="1:34" ht="11.25" hidden="1">
      <c r="A25" s="1238"/>
      <c r="B25" s="1238"/>
      <c r="C25" s="1238"/>
      <c r="D25" s="1238"/>
      <c r="E25" s="1238"/>
      <c r="F25" s="1238"/>
      <c r="G25" s="941"/>
      <c r="H25" s="941"/>
      <c r="I25" s="1238"/>
      <c r="J25" s="1238"/>
      <c r="K25" s="949"/>
      <c r="L25" s="601"/>
      <c r="M25" s="647"/>
      <c r="N25" s="587"/>
      <c r="O25" s="563"/>
      <c r="P25" s="563"/>
      <c r="Q25" s="585" t="str">
        <f>R24 &amp; "-" &amp; T24</f>
        <v>-</v>
      </c>
      <c r="R25" s="1233"/>
      <c r="S25" s="1234"/>
      <c r="T25" s="1233"/>
      <c r="U25" s="1234"/>
      <c r="V25" s="579"/>
      <c r="W25" s="1210"/>
    </row>
    <row r="26" spans="1:34" s="477" customFormat="1" ht="15" customHeight="1">
      <c r="A26" s="1238"/>
      <c r="B26" s="1238"/>
      <c r="C26" s="1238"/>
      <c r="D26" s="1238"/>
      <c r="E26" s="1238"/>
      <c r="F26" s="1238"/>
      <c r="G26" s="943"/>
      <c r="H26" s="941"/>
      <c r="I26" s="1238"/>
      <c r="J26" s="1238"/>
      <c r="K26" s="948"/>
      <c r="L26" s="539"/>
      <c r="M26" s="557" t="s">
        <v>25</v>
      </c>
      <c r="N26" s="552"/>
      <c r="O26" s="546"/>
      <c r="P26" s="546"/>
      <c r="Q26" s="546"/>
      <c r="R26" s="574"/>
      <c r="S26" s="565"/>
      <c r="T26" s="564"/>
      <c r="U26" s="552"/>
      <c r="V26" s="561"/>
      <c r="W26" s="1211"/>
      <c r="X26" s="502"/>
      <c r="Y26" s="502"/>
      <c r="Z26" s="502"/>
      <c r="AA26" s="502"/>
      <c r="AB26" s="502"/>
      <c r="AC26" s="502"/>
      <c r="AD26" s="502"/>
      <c r="AE26" s="502"/>
      <c r="AF26" s="502"/>
      <c r="AG26" s="502"/>
      <c r="AH26" s="502"/>
    </row>
    <row r="27" spans="1:34" s="477" customFormat="1" ht="15" customHeight="1">
      <c r="A27" s="1238"/>
      <c r="B27" s="1238"/>
      <c r="C27" s="1238"/>
      <c r="D27" s="1238"/>
      <c r="E27" s="1238"/>
      <c r="F27" s="943"/>
      <c r="G27" s="943"/>
      <c r="H27" s="941"/>
      <c r="I27" s="1238"/>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7" customFormat="1" ht="0.2" customHeight="1">
      <c r="A28" s="1238"/>
      <c r="B28" s="1238"/>
      <c r="C28" s="1238"/>
      <c r="D28" s="1238"/>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7" customFormat="1" ht="15" customHeight="1">
      <c r="A29" s="1238"/>
      <c r="B29" s="1238"/>
      <c r="C29" s="1238"/>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7" customFormat="1" ht="15" customHeight="1">
      <c r="A30" s="1238"/>
      <c r="B30" s="1238"/>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7" customFormat="1" ht="15" customHeight="1">
      <c r="A31" s="1238"/>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7" customFormat="1" ht="15" customHeight="1">
      <c r="A32" s="935"/>
      <c r="B32" s="935"/>
      <c r="C32" s="935"/>
      <c r="D32" s="935"/>
      <c r="E32" s="935"/>
      <c r="F32" s="935"/>
      <c r="G32" s="935"/>
      <c r="H32" s="935"/>
      <c r="I32" s="935"/>
      <c r="J32" s="935"/>
      <c r="K32" s="935"/>
      <c r="L32" s="494"/>
      <c r="M32" s="566" t="s">
        <v>308</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7"/>
      <c r="M33" s="487"/>
      <c r="N33" s="487"/>
      <c r="O33" s="487"/>
      <c r="P33" s="487"/>
      <c r="Q33" s="487"/>
      <c r="R33" s="487"/>
      <c r="S33" s="487"/>
      <c r="T33" s="487"/>
      <c r="U33" s="487"/>
    </row>
    <row r="34" spans="12:23" ht="123.75" customHeight="1">
      <c r="L34" s="1">
        <v>1</v>
      </c>
      <c r="M34" s="1202" t="s">
        <v>660</v>
      </c>
      <c r="N34" s="1202"/>
      <c r="O34" s="1202"/>
      <c r="P34" s="1202"/>
      <c r="Q34" s="1202"/>
      <c r="R34" s="1202"/>
      <c r="S34" s="1202"/>
      <c r="T34" s="1202"/>
      <c r="U34" s="1202"/>
      <c r="V34" s="1202"/>
      <c r="W34" s="1202"/>
    </row>
  </sheetData>
  <sheetProtection password="FA9C" sheet="1" objects="1" scenarios="1" formatColumns="0" formatRows="0"/>
  <dataConsolidate/>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182</v>
      </c>
    </row>
    <row r="2" spans="1:20" ht="22.5">
      <c r="F2" s="1203" t="s">
        <v>491</v>
      </c>
      <c r="G2" s="1204"/>
      <c r="H2" s="1205"/>
      <c r="I2" s="641"/>
    </row>
    <row r="3" spans="1:20" ht="3" customHeight="1"/>
    <row r="4" spans="1:20" s="571" customFormat="1" ht="11.25">
      <c r="A4" s="591"/>
      <c r="B4" s="591"/>
      <c r="C4" s="591"/>
      <c r="D4" s="591"/>
      <c r="F4" s="1154" t="s">
        <v>453</v>
      </c>
      <c r="G4" s="1154"/>
      <c r="H4" s="1154"/>
      <c r="I4" s="1206"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6"/>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28.12.2018</v>
      </c>
      <c r="I7" s="582" t="s">
        <v>493</v>
      </c>
      <c r="J7" s="616"/>
      <c r="K7" s="591"/>
      <c r="L7" s="591"/>
      <c r="M7" s="591"/>
      <c r="N7" s="591"/>
      <c r="O7" s="591"/>
      <c r="P7" s="591"/>
      <c r="Q7" s="591"/>
      <c r="R7" s="591"/>
      <c r="S7" s="591"/>
      <c r="T7" s="591"/>
    </row>
    <row r="8" spans="1:20" s="571" customFormat="1" ht="45">
      <c r="A8" s="1207">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7"/>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7"/>
      <c r="B10" s="591"/>
      <c r="C10" s="591"/>
      <c r="D10" s="591"/>
      <c r="F10" s="617" t="str">
        <f>"4."&amp;mergeValue(A10)</f>
        <v>4.1</v>
      </c>
      <c r="G10" s="633" t="s">
        <v>496</v>
      </c>
      <c r="H10" s="606" t="s">
        <v>457</v>
      </c>
      <c r="I10" s="582"/>
      <c r="J10" s="616"/>
      <c r="K10" s="591"/>
      <c r="L10" s="591"/>
      <c r="M10" s="591"/>
      <c r="N10" s="591"/>
      <c r="O10" s="591"/>
      <c r="P10" s="591"/>
      <c r="Q10" s="591"/>
      <c r="R10" s="591"/>
      <c r="S10" s="591"/>
      <c r="T10" s="591"/>
    </row>
    <row r="11" spans="1:20" s="571" customFormat="1" ht="18.75">
      <c r="A11" s="1207"/>
      <c r="B11" s="1207">
        <v>1</v>
      </c>
      <c r="C11" s="624"/>
      <c r="D11" s="624"/>
      <c r="F11" s="617" t="str">
        <f>"4."&amp;mergeValue(A11) &amp;"."&amp;mergeValue(B11)</f>
        <v>4.1.1</v>
      </c>
      <c r="G11" s="612" t="s">
        <v>592</v>
      </c>
      <c r="H11" s="605" t="str">
        <f>IF(region_name="","",region_name)</f>
        <v>Волгоградская область</v>
      </c>
      <c r="I11" s="582" t="s">
        <v>499</v>
      </c>
      <c r="J11" s="616"/>
      <c r="K11" s="591"/>
      <c r="L11" s="591"/>
      <c r="M11" s="591"/>
      <c r="N11" s="591"/>
      <c r="O11" s="591"/>
      <c r="P11" s="591"/>
      <c r="Q11" s="591"/>
      <c r="R11" s="591"/>
      <c r="S11" s="591"/>
      <c r="T11" s="591"/>
    </row>
    <row r="12" spans="1:20" s="571" customFormat="1" ht="22.5">
      <c r="A12" s="1207"/>
      <c r="B12" s="1207"/>
      <c r="C12" s="1207">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7"/>
      <c r="B13" s="1207"/>
      <c r="C13" s="1207"/>
      <c r="D13" s="624">
        <v>1</v>
      </c>
      <c r="F13" s="617" t="str">
        <f>"4."&amp;mergeValue(A13) &amp;"."&amp;mergeValue(B13)&amp;"."&amp;mergeValue(C13)&amp;"."&amp;mergeValue(D13)</f>
        <v>4.1.1.1.1</v>
      </c>
      <c r="G13" s="634" t="s">
        <v>498</v>
      </c>
      <c r="H13" s="605"/>
      <c r="I13" s="1208" t="s">
        <v>591</v>
      </c>
      <c r="J13" s="616"/>
      <c r="K13" s="591"/>
      <c r="L13" s="591"/>
      <c r="M13" s="591"/>
      <c r="N13" s="591"/>
      <c r="O13" s="591"/>
      <c r="P13" s="591"/>
      <c r="Q13" s="591"/>
      <c r="R13" s="591"/>
      <c r="S13" s="591"/>
      <c r="T13" s="591"/>
    </row>
    <row r="14" spans="1:20" s="571" customFormat="1" ht="18.75">
      <c r="A14" s="1207"/>
      <c r="B14" s="1207"/>
      <c r="C14" s="1207"/>
      <c r="D14" s="624"/>
      <c r="F14" s="620"/>
      <c r="G14" s="551" t="s">
        <v>4</v>
      </c>
      <c r="H14" s="625"/>
      <c r="I14" s="1208"/>
      <c r="J14" s="616"/>
      <c r="K14" s="591"/>
      <c r="L14" s="591"/>
      <c r="M14" s="591"/>
      <c r="N14" s="591"/>
      <c r="O14" s="591"/>
      <c r="P14" s="591"/>
      <c r="Q14" s="591"/>
      <c r="R14" s="591"/>
      <c r="S14" s="591"/>
      <c r="T14" s="591"/>
    </row>
    <row r="15" spans="1:20" s="571" customFormat="1" ht="18.75">
      <c r="A15" s="1207"/>
      <c r="B15" s="1207"/>
      <c r="C15" s="624"/>
      <c r="D15" s="624"/>
      <c r="F15" s="635"/>
      <c r="G15" s="578" t="s">
        <v>402</v>
      </c>
      <c r="H15" s="636"/>
      <c r="I15" s="637"/>
      <c r="J15" s="616"/>
      <c r="K15" s="591"/>
      <c r="L15" s="591"/>
      <c r="M15" s="591"/>
      <c r="N15" s="591"/>
      <c r="O15" s="591"/>
      <c r="P15" s="591"/>
      <c r="Q15" s="591"/>
      <c r="R15" s="591"/>
      <c r="S15" s="591"/>
      <c r="T15" s="591"/>
    </row>
    <row r="16" spans="1:20" s="571" customFormat="1" ht="18.75">
      <c r="A16" s="1207"/>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2" t="s">
        <v>593</v>
      </c>
      <c r="H19" s="1202"/>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1"/>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5" t="s">
        <v>657</v>
      </c>
      <c r="M5" s="1235"/>
      <c r="N5" s="1235"/>
      <c r="O5" s="1235"/>
      <c r="P5" s="1235"/>
      <c r="Q5" s="1235"/>
      <c r="R5" s="1235"/>
      <c r="S5" s="1235"/>
      <c r="T5" s="1235"/>
      <c r="U5" s="498"/>
    </row>
    <row r="6" spans="1:34" ht="3" customHeight="1">
      <c r="J6" s="483"/>
      <c r="K6" s="483"/>
      <c r="L6" s="479"/>
      <c r="M6" s="479"/>
      <c r="N6" s="479"/>
      <c r="O6" s="482"/>
      <c r="P6" s="482"/>
      <c r="Q6" s="482"/>
      <c r="R6" s="482"/>
      <c r="S6" s="482"/>
      <c r="T6" s="482"/>
      <c r="U6" s="479"/>
    </row>
    <row r="7" spans="1:34" s="493" customFormat="1" ht="22.5">
      <c r="A7" s="506"/>
      <c r="B7" s="506"/>
      <c r="C7" s="506"/>
      <c r="D7" s="506"/>
      <c r="E7" s="506"/>
      <c r="F7" s="506"/>
      <c r="G7" s="506"/>
      <c r="H7" s="506"/>
      <c r="L7" s="500"/>
      <c r="M7" s="618" t="s">
        <v>502</v>
      </c>
      <c r="N7" s="667"/>
      <c r="O7" s="1253" t="str">
        <f>IF(NameOrPr_ch="",IF(NameOrPr="","",NameOrPr),NameOrPr_ch)</f>
        <v>Комитет тарифного регулирования Волгоградской области</v>
      </c>
      <c r="P7" s="1254"/>
      <c r="Q7" s="1254"/>
      <c r="R7" s="1254"/>
      <c r="S7" s="1254"/>
      <c r="T7" s="1255"/>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53" t="str">
        <f>IF(datePr_ch="",IF(datePr="","",datePr),datePr_ch)</f>
        <v>19.12.2018</v>
      </c>
      <c r="P8" s="1254"/>
      <c r="Q8" s="1254"/>
      <c r="R8" s="1254"/>
      <c r="S8" s="1254"/>
      <c r="T8" s="1255"/>
      <c r="U8" s="668"/>
      <c r="X8" s="591"/>
      <c r="Y8" s="591"/>
      <c r="Z8" s="591"/>
      <c r="AA8" s="591"/>
      <c r="AB8" s="591"/>
      <c r="AC8" s="591"/>
      <c r="AD8" s="591"/>
      <c r="AE8" s="591"/>
      <c r="AF8" s="591"/>
      <c r="AG8" s="591"/>
      <c r="AH8" s="591"/>
    </row>
    <row r="9" spans="1:34" s="493" customFormat="1" ht="18.75">
      <c r="A9" s="506"/>
      <c r="B9" s="506"/>
      <c r="C9" s="506"/>
      <c r="D9" s="506"/>
      <c r="E9" s="506"/>
      <c r="F9" s="506"/>
      <c r="G9" s="506"/>
      <c r="H9" s="506"/>
      <c r="L9" s="553"/>
      <c r="M9" s="618" t="s">
        <v>595</v>
      </c>
      <c r="N9" s="667"/>
      <c r="O9" s="1253" t="str">
        <f>IF(numberPr_ch="",IF(numberPr="","",numberPr),numberPr_ch)</f>
        <v>№46/57</v>
      </c>
      <c r="P9" s="1254"/>
      <c r="Q9" s="1254"/>
      <c r="R9" s="1254"/>
      <c r="S9" s="1254"/>
      <c r="T9" s="1255"/>
      <c r="U9" s="668"/>
      <c r="X9" s="506"/>
      <c r="Y9" s="506"/>
      <c r="Z9" s="506"/>
      <c r="AA9" s="506"/>
      <c r="AB9" s="506"/>
      <c r="AC9" s="506"/>
      <c r="AD9" s="506"/>
      <c r="AE9" s="506"/>
      <c r="AF9" s="506"/>
      <c r="AG9" s="506"/>
      <c r="AH9" s="506"/>
    </row>
    <row r="10" spans="1:34" s="493" customFormat="1" ht="18.75">
      <c r="A10" s="506"/>
      <c r="B10" s="506"/>
      <c r="C10" s="506"/>
      <c r="D10" s="506"/>
      <c r="E10" s="506"/>
      <c r="F10" s="506"/>
      <c r="G10" s="506"/>
      <c r="H10" s="506"/>
      <c r="L10" s="553"/>
      <c r="M10" s="618" t="s">
        <v>501</v>
      </c>
      <c r="N10" s="667"/>
      <c r="O10" s="1253" t="str">
        <f>IF(IstPub_ch="",IF(IstPub="","",IstPub),IstPub_ch)</f>
        <v xml:space="preserve">Государственная система правовой информации.
Официальный интернет-портал правовой информации. www.pravo.gov.ru         </v>
      </c>
      <c r="P10" s="1254"/>
      <c r="Q10" s="1254"/>
      <c r="R10" s="1254"/>
      <c r="S10" s="1254"/>
      <c r="T10" s="1255"/>
      <c r="U10" s="668"/>
      <c r="X10" s="506"/>
      <c r="Y10" s="506"/>
      <c r="Z10" s="506"/>
      <c r="AA10" s="506"/>
      <c r="AB10" s="506"/>
      <c r="AC10" s="506"/>
      <c r="AD10" s="506"/>
      <c r="AE10" s="506"/>
      <c r="AF10" s="506"/>
      <c r="AG10" s="506"/>
      <c r="AH10" s="506"/>
    </row>
    <row r="11" spans="1:34" s="493" customFormat="1" ht="11.25" hidden="1">
      <c r="A11" s="506"/>
      <c r="B11" s="506"/>
      <c r="C11" s="506"/>
      <c r="D11" s="506"/>
      <c r="E11" s="506"/>
      <c r="F11" s="506"/>
      <c r="G11" s="506"/>
      <c r="H11" s="506"/>
      <c r="L11" s="553"/>
      <c r="M11" s="553"/>
      <c r="N11" s="567"/>
      <c r="O11" s="583"/>
      <c r="P11" s="583"/>
      <c r="Q11" s="583"/>
      <c r="R11" s="583"/>
      <c r="S11" s="583"/>
      <c r="T11" s="583"/>
      <c r="U11" s="504" t="s">
        <v>372</v>
      </c>
      <c r="X11" s="506"/>
      <c r="Y11" s="506"/>
      <c r="Z11" s="506"/>
      <c r="AA11" s="506"/>
      <c r="AB11" s="506"/>
      <c r="AC11" s="506"/>
      <c r="AD11" s="506"/>
      <c r="AE11" s="506"/>
      <c r="AF11" s="506"/>
      <c r="AG11" s="506"/>
      <c r="AH11" s="506"/>
    </row>
    <row r="12" spans="1:34" ht="15" customHeight="1">
      <c r="J12" s="483"/>
      <c r="K12" s="483"/>
      <c r="L12" s="479"/>
      <c r="M12" s="479"/>
      <c r="N12" s="479"/>
      <c r="O12" s="1257"/>
      <c r="P12" s="1257"/>
      <c r="Q12" s="1257"/>
      <c r="R12" s="1257"/>
      <c r="S12" s="1257"/>
      <c r="T12" s="1257"/>
      <c r="U12" s="1257"/>
    </row>
    <row r="13" spans="1:34">
      <c r="J13" s="483"/>
      <c r="K13" s="483"/>
      <c r="L13" s="1154" t="s">
        <v>453</v>
      </c>
      <c r="M13" s="1154"/>
      <c r="N13" s="1154"/>
      <c r="O13" s="1154"/>
      <c r="P13" s="1154"/>
      <c r="Q13" s="1154"/>
      <c r="R13" s="1154"/>
      <c r="S13" s="1154"/>
      <c r="T13" s="1154"/>
      <c r="U13" s="1154"/>
      <c r="V13" s="1154"/>
      <c r="W13" s="1154" t="s">
        <v>454</v>
      </c>
    </row>
    <row r="14" spans="1:34" ht="14.25" customHeight="1">
      <c r="J14" s="483"/>
      <c r="K14" s="483"/>
      <c r="L14" s="1219" t="s">
        <v>91</v>
      </c>
      <c r="M14" s="1219" t="s">
        <v>639</v>
      </c>
      <c r="N14" s="522"/>
      <c r="O14" s="1220" t="s">
        <v>641</v>
      </c>
      <c r="P14" s="1221"/>
      <c r="Q14" s="1221"/>
      <c r="R14" s="1221"/>
      <c r="S14" s="1221"/>
      <c r="T14" s="1222"/>
      <c r="U14" s="1230" t="s">
        <v>340</v>
      </c>
      <c r="V14" s="1216" t="s">
        <v>274</v>
      </c>
      <c r="W14" s="1154"/>
    </row>
    <row r="15" spans="1:34" s="524" customFormat="1" ht="14.25" customHeight="1">
      <c r="A15" s="586"/>
      <c r="B15" s="586"/>
      <c r="C15" s="586"/>
      <c r="D15" s="586"/>
      <c r="E15" s="586"/>
      <c r="F15" s="586"/>
      <c r="G15" s="592"/>
      <c r="H15" s="592"/>
      <c r="I15" s="532"/>
      <c r="J15" s="530"/>
      <c r="K15" s="530"/>
      <c r="L15" s="1219"/>
      <c r="M15" s="1219"/>
      <c r="N15" s="522"/>
      <c r="O15" s="1225" t="s">
        <v>771</v>
      </c>
      <c r="P15" s="1223" t="s">
        <v>270</v>
      </c>
      <c r="Q15" s="1224"/>
      <c r="R15" s="1228" t="s">
        <v>654</v>
      </c>
      <c r="S15" s="1228"/>
      <c r="T15" s="1229"/>
      <c r="U15" s="1231"/>
      <c r="V15" s="1217"/>
      <c r="W15" s="1154"/>
      <c r="X15" s="586"/>
      <c r="Y15" s="586"/>
      <c r="Z15" s="586"/>
      <c r="AA15" s="586"/>
      <c r="AB15" s="586"/>
      <c r="AC15" s="586"/>
      <c r="AD15" s="586"/>
      <c r="AE15" s="586"/>
      <c r="AF15" s="586"/>
      <c r="AG15" s="586"/>
      <c r="AH15" s="586"/>
    </row>
    <row r="16" spans="1:34" ht="33.75">
      <c r="J16" s="483"/>
      <c r="K16" s="483"/>
      <c r="L16" s="1219"/>
      <c r="M16" s="1219"/>
      <c r="N16" s="521"/>
      <c r="O16" s="1226"/>
      <c r="P16" s="536" t="s">
        <v>764</v>
      </c>
      <c r="Q16" s="536" t="s">
        <v>765</v>
      </c>
      <c r="R16" s="537" t="s">
        <v>273</v>
      </c>
      <c r="S16" s="1214" t="s">
        <v>272</v>
      </c>
      <c r="T16" s="1215"/>
      <c r="U16" s="1232"/>
      <c r="V16" s="1218"/>
      <c r="W16" s="1154"/>
    </row>
    <row r="17" spans="1:35">
      <c r="J17" s="483"/>
      <c r="K17" s="491">
        <v>1</v>
      </c>
      <c r="L17" s="526" t="s">
        <v>92</v>
      </c>
      <c r="M17" s="526" t="s">
        <v>48</v>
      </c>
      <c r="N17" s="497" t="s">
        <v>48</v>
      </c>
      <c r="O17" s="489">
        <f ca="1">OFFSET(O17,0,-1)+1</f>
        <v>3</v>
      </c>
      <c r="P17" s="489">
        <f ca="1">OFFSET(P17,0,-1)+1</f>
        <v>4</v>
      </c>
      <c r="Q17" s="489">
        <f ca="1">OFFSET(Q17,0,-1)+1</f>
        <v>5</v>
      </c>
      <c r="R17" s="489">
        <f ca="1">OFFSET(R17,0,-1)+1</f>
        <v>6</v>
      </c>
      <c r="S17" s="1237">
        <f ca="1">OFFSET(S17,0,-1)+1</f>
        <v>7</v>
      </c>
      <c r="T17" s="1237"/>
      <c r="U17" s="489">
        <f ca="1">OFFSET(U17,0,-2)+1</f>
        <v>8</v>
      </c>
      <c r="V17" s="652">
        <f ca="1">OFFSET(V17,0,-1)</f>
        <v>8</v>
      </c>
      <c r="W17" s="489">
        <f ca="1">OFFSET(W17,0,-1)+1</f>
        <v>9</v>
      </c>
    </row>
    <row r="18" spans="1:35" ht="22.5">
      <c r="A18" s="1238">
        <v>1</v>
      </c>
      <c r="B18" s="959"/>
      <c r="C18" s="959"/>
      <c r="D18" s="959"/>
      <c r="E18" s="960"/>
      <c r="F18" s="961"/>
      <c r="G18" s="961"/>
      <c r="H18" s="961"/>
      <c r="I18" s="962"/>
      <c r="J18" s="957"/>
      <c r="K18" s="964"/>
      <c r="L18" s="594">
        <f>mergeValue(A18)</f>
        <v>1</v>
      </c>
      <c r="M18" s="642" t="s">
        <v>20</v>
      </c>
      <c r="N18" s="581"/>
      <c r="O18" s="1250"/>
      <c r="P18" s="1250"/>
      <c r="Q18" s="1250"/>
      <c r="R18" s="1250"/>
      <c r="S18" s="1250"/>
      <c r="T18" s="1250"/>
      <c r="U18" s="1250"/>
      <c r="V18" s="1250"/>
      <c r="W18" s="631" t="s">
        <v>658</v>
      </c>
    </row>
    <row r="19" spans="1:35" ht="22.5">
      <c r="A19" s="1238"/>
      <c r="B19" s="1238">
        <v>1</v>
      </c>
      <c r="C19" s="959"/>
      <c r="D19" s="959"/>
      <c r="E19" s="961"/>
      <c r="F19" s="961"/>
      <c r="G19" s="961"/>
      <c r="H19" s="961"/>
      <c r="I19" s="956"/>
      <c r="J19" s="955"/>
      <c r="K19" s="958"/>
      <c r="L19" s="594" t="str">
        <f>mergeValue(A19) &amp;"."&amp; mergeValue(B19)</f>
        <v>1.1</v>
      </c>
      <c r="M19" s="547" t="s">
        <v>16</v>
      </c>
      <c r="N19" s="581"/>
      <c r="O19" s="1250"/>
      <c r="P19" s="1250"/>
      <c r="Q19" s="1250"/>
      <c r="R19" s="1250"/>
      <c r="S19" s="1250"/>
      <c r="T19" s="1250"/>
      <c r="U19" s="1250"/>
      <c r="V19" s="1250"/>
      <c r="W19" s="631" t="s">
        <v>477</v>
      </c>
    </row>
    <row r="20" spans="1:35" ht="22.5">
      <c r="A20" s="1238"/>
      <c r="B20" s="1238"/>
      <c r="C20" s="1238">
        <v>1</v>
      </c>
      <c r="D20" s="959"/>
      <c r="E20" s="961"/>
      <c r="F20" s="961"/>
      <c r="G20" s="961"/>
      <c r="H20" s="961"/>
      <c r="I20" s="963"/>
      <c r="J20" s="955"/>
      <c r="K20" s="958"/>
      <c r="L20" s="594" t="str">
        <f>mergeValue(A20) &amp;"."&amp; mergeValue(B20)&amp;"."&amp; mergeValue(C20)</f>
        <v>1.1.1</v>
      </c>
      <c r="M20" s="548" t="s">
        <v>7</v>
      </c>
      <c r="N20" s="581"/>
      <c r="O20" s="1250"/>
      <c r="P20" s="1250"/>
      <c r="Q20" s="1250"/>
      <c r="R20" s="1250"/>
      <c r="S20" s="1250"/>
      <c r="T20" s="1250"/>
      <c r="U20" s="1250"/>
      <c r="V20" s="1250"/>
      <c r="W20" s="631" t="s">
        <v>633</v>
      </c>
    </row>
    <row r="21" spans="1:35" ht="22.5">
      <c r="A21" s="1238"/>
      <c r="B21" s="1238"/>
      <c r="C21" s="1238"/>
      <c r="D21" s="1238">
        <v>1</v>
      </c>
      <c r="E21" s="961"/>
      <c r="F21" s="961"/>
      <c r="G21" s="961"/>
      <c r="H21" s="961"/>
      <c r="I21" s="963"/>
      <c r="J21" s="955"/>
      <c r="K21" s="958"/>
      <c r="L21" s="594" t="str">
        <f>mergeValue(A21) &amp;"."&amp; mergeValue(B21)&amp;"."&amp; mergeValue(C21)&amp;"."&amp; mergeValue(D21)</f>
        <v>1.1.1.1</v>
      </c>
      <c r="M21" s="549" t="s">
        <v>22</v>
      </c>
      <c r="N21" s="581"/>
      <c r="O21" s="1250"/>
      <c r="P21" s="1250"/>
      <c r="Q21" s="1250"/>
      <c r="R21" s="1250"/>
      <c r="S21" s="1250"/>
      <c r="T21" s="1250"/>
      <c r="U21" s="1250"/>
      <c r="V21" s="1250"/>
      <c r="W21" s="631" t="s">
        <v>634</v>
      </c>
    </row>
    <row r="22" spans="1:35" ht="11.25" hidden="1" customHeight="1">
      <c r="A22" s="1238"/>
      <c r="B22" s="1238"/>
      <c r="C22" s="1238"/>
      <c r="D22" s="1238"/>
      <c r="E22" s="1238">
        <v>1</v>
      </c>
      <c r="F22" s="961"/>
      <c r="G22" s="961"/>
      <c r="H22" s="959">
        <v>1</v>
      </c>
      <c r="I22" s="1238">
        <v>1</v>
      </c>
      <c r="J22" s="961"/>
      <c r="K22" s="966"/>
      <c r="L22" s="594"/>
      <c r="M22" s="555"/>
      <c r="N22" s="582"/>
      <c r="O22" s="632"/>
      <c r="P22" s="632"/>
      <c r="Q22" s="632"/>
      <c r="R22" s="632"/>
      <c r="S22" s="632"/>
      <c r="T22" s="632"/>
      <c r="U22" s="632"/>
      <c r="V22" s="509"/>
      <c r="W22" s="560"/>
    </row>
    <row r="23" spans="1:35" ht="90">
      <c r="A23" s="1238"/>
      <c r="B23" s="1238"/>
      <c r="C23" s="1238"/>
      <c r="D23" s="1238"/>
      <c r="E23" s="1238"/>
      <c r="F23" s="1238">
        <v>1</v>
      </c>
      <c r="G23" s="959"/>
      <c r="H23" s="959"/>
      <c r="I23" s="1238"/>
      <c r="J23" s="1238">
        <v>1</v>
      </c>
      <c r="K23" s="967"/>
      <c r="L23" s="594" t="str">
        <f>mergeValue(A23) &amp;"."&amp; mergeValue(B23)&amp;"."&amp; mergeValue(C23)&amp;"."&amp; mergeValue(D23)&amp;"."&amp;  mergeValue(F23)</f>
        <v>1.1.1.1.1</v>
      </c>
      <c r="M23" s="556" t="s">
        <v>10</v>
      </c>
      <c r="N23" s="582"/>
      <c r="O23" s="1240"/>
      <c r="P23" s="1240"/>
      <c r="Q23" s="1240"/>
      <c r="R23" s="1240"/>
      <c r="S23" s="1240"/>
      <c r="T23" s="1240"/>
      <c r="U23" s="1240"/>
      <c r="V23" s="1240"/>
      <c r="W23" s="631" t="s">
        <v>635</v>
      </c>
      <c r="Y23" s="505" t="str">
        <f>strCheckUnique(Z23:Z26)</f>
        <v/>
      </c>
      <c r="AA23" s="505"/>
    </row>
    <row r="24" spans="1:35" ht="189" customHeight="1">
      <c r="A24" s="1238"/>
      <c r="B24" s="1238"/>
      <c r="C24" s="1238"/>
      <c r="D24" s="1238"/>
      <c r="E24" s="1238"/>
      <c r="F24" s="1238"/>
      <c r="G24" s="959">
        <v>1</v>
      </c>
      <c r="H24" s="959"/>
      <c r="I24" s="1238"/>
      <c r="J24" s="1238"/>
      <c r="K24" s="967">
        <v>1</v>
      </c>
      <c r="L24" s="594" t="str">
        <f>mergeValue(A24) &amp;"."&amp; mergeValue(B24)&amp;"."&amp; mergeValue(C24)&amp;"."&amp; mergeValue(D24)&amp;"."&amp; mergeValue(F24)&amp;"."&amp; mergeValue(G24)</f>
        <v>1.1.1.1.1.1</v>
      </c>
      <c r="M24" s="1066"/>
      <c r="N24" s="587"/>
      <c r="O24" s="563"/>
      <c r="P24" s="563"/>
      <c r="Q24" s="1091"/>
      <c r="R24" s="1248"/>
      <c r="S24" s="1234" t="s">
        <v>83</v>
      </c>
      <c r="T24" s="1248"/>
      <c r="U24" s="1234" t="s">
        <v>84</v>
      </c>
      <c r="V24" s="579"/>
      <c r="W24" s="1209" t="s">
        <v>659</v>
      </c>
      <c r="X24" s="501" t="str">
        <f>strCheckDate(O25:V25)</f>
        <v/>
      </c>
      <c r="Y24" s="505"/>
      <c r="Z24" s="505" t="str">
        <f>IF(M24="","",M24 )</f>
        <v/>
      </c>
      <c r="AA24" s="505"/>
      <c r="AB24" s="505"/>
      <c r="AC24" s="505"/>
    </row>
    <row r="25" spans="1:35" ht="11.25" hidden="1">
      <c r="A25" s="1238"/>
      <c r="B25" s="1238"/>
      <c r="C25" s="1238"/>
      <c r="D25" s="1238"/>
      <c r="E25" s="1238"/>
      <c r="F25" s="1238"/>
      <c r="G25" s="959"/>
      <c r="H25" s="959"/>
      <c r="I25" s="1238"/>
      <c r="J25" s="1238"/>
      <c r="K25" s="967"/>
      <c r="L25" s="601"/>
      <c r="M25" s="647"/>
      <c r="N25" s="587"/>
      <c r="O25" s="563"/>
      <c r="P25" s="563"/>
      <c r="Q25" s="585" t="str">
        <f>R24 &amp; "-" &amp; T24</f>
        <v>-</v>
      </c>
      <c r="R25" s="1233"/>
      <c r="S25" s="1234"/>
      <c r="T25" s="1233"/>
      <c r="U25" s="1234"/>
      <c r="V25" s="579"/>
      <c r="W25" s="1210"/>
    </row>
    <row r="26" spans="1:35" s="477" customFormat="1" ht="15" customHeight="1">
      <c r="A26" s="1238"/>
      <c r="B26" s="1238"/>
      <c r="C26" s="1238"/>
      <c r="D26" s="1238"/>
      <c r="E26" s="1238"/>
      <c r="F26" s="1238"/>
      <c r="G26" s="961"/>
      <c r="H26" s="959"/>
      <c r="I26" s="1238"/>
      <c r="J26" s="1238"/>
      <c r="K26" s="966"/>
      <c r="L26" s="539"/>
      <c r="M26" s="557" t="s">
        <v>25</v>
      </c>
      <c r="N26" s="552"/>
      <c r="O26" s="546"/>
      <c r="P26" s="546"/>
      <c r="Q26" s="546"/>
      <c r="R26" s="574"/>
      <c r="S26" s="565"/>
      <c r="T26" s="564"/>
      <c r="U26" s="552"/>
      <c r="V26" s="561"/>
      <c r="W26" s="1211"/>
      <c r="X26" s="502"/>
      <c r="Y26" s="502"/>
      <c r="Z26" s="502"/>
      <c r="AA26" s="502"/>
      <c r="AB26" s="502"/>
      <c r="AC26" s="502"/>
      <c r="AD26" s="502"/>
      <c r="AE26" s="502"/>
      <c r="AF26" s="502"/>
      <c r="AG26" s="502"/>
      <c r="AH26" s="502"/>
    </row>
    <row r="27" spans="1:35" s="477" customFormat="1" ht="15" customHeight="1">
      <c r="A27" s="1238"/>
      <c r="B27" s="1238"/>
      <c r="C27" s="1238"/>
      <c r="D27" s="1238"/>
      <c r="E27" s="1238"/>
      <c r="F27" s="961"/>
      <c r="G27" s="961"/>
      <c r="H27" s="959"/>
      <c r="I27" s="1238"/>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7" customFormat="1" ht="15" hidden="1" customHeight="1">
      <c r="A28" s="1238"/>
      <c r="B28" s="1238"/>
      <c r="C28" s="1238"/>
      <c r="D28" s="1238"/>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7" customFormat="1" ht="15" customHeight="1">
      <c r="A29" s="1238"/>
      <c r="B29" s="1238"/>
      <c r="C29" s="1238"/>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7" customFormat="1" ht="15" customHeight="1">
      <c r="A30" s="1238"/>
      <c r="B30" s="1238"/>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7" customFormat="1" ht="15" customHeight="1">
      <c r="A31" s="1238"/>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7" customFormat="1" ht="15" customHeight="1">
      <c r="A32" s="953"/>
      <c r="B32" s="953"/>
      <c r="C32" s="953"/>
      <c r="D32" s="953"/>
      <c r="E32" s="953"/>
      <c r="F32" s="953"/>
      <c r="G32" s="953"/>
      <c r="H32" s="953"/>
      <c r="I32" s="953"/>
      <c r="J32" s="953"/>
      <c r="K32" s="953"/>
      <c r="L32" s="539"/>
      <c r="M32" s="566" t="s">
        <v>308</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7"/>
      <c r="M33" s="487"/>
      <c r="N33" s="487"/>
      <c r="O33" s="487"/>
      <c r="P33" s="487"/>
      <c r="Q33" s="487"/>
      <c r="R33" s="487"/>
      <c r="S33" s="487"/>
      <c r="T33" s="487"/>
      <c r="U33" s="487"/>
    </row>
    <row r="34" spans="12:23" ht="141.75" customHeight="1">
      <c r="L34" s="1">
        <v>1</v>
      </c>
      <c r="M34" s="1202" t="s">
        <v>660</v>
      </c>
      <c r="N34" s="1202"/>
      <c r="O34" s="1202"/>
      <c r="P34" s="1202"/>
      <c r="Q34" s="1202"/>
      <c r="R34" s="1202"/>
      <c r="S34" s="1202"/>
      <c r="T34" s="1202"/>
      <c r="U34" s="1202"/>
      <c r="V34" s="1202"/>
      <c r="W34" s="1202"/>
    </row>
  </sheetData>
  <sheetProtection password="FA9C"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67</v>
      </c>
    </row>
    <row r="2" spans="1:20" ht="22.5">
      <c r="F2" s="1203" t="s">
        <v>491</v>
      </c>
      <c r="G2" s="1204"/>
      <c r="H2" s="1205"/>
      <c r="I2" s="436"/>
    </row>
    <row r="3" spans="1:20" ht="3" customHeight="1"/>
    <row r="4" spans="1:20" s="190" customFormat="1" ht="11.25">
      <c r="A4" s="214"/>
      <c r="B4" s="214"/>
      <c r="C4" s="214"/>
      <c r="D4" s="214"/>
      <c r="F4" s="1154" t="s">
        <v>453</v>
      </c>
      <c r="G4" s="1154"/>
      <c r="H4" s="1154"/>
      <c r="I4" s="1206"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6"/>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28.12.2018</v>
      </c>
      <c r="I7" s="196" t="s">
        <v>493</v>
      </c>
      <c r="J7" s="334"/>
      <c r="K7" s="214"/>
      <c r="L7" s="214"/>
      <c r="M7" s="214"/>
      <c r="N7" s="214"/>
      <c r="O7" s="214"/>
      <c r="P7" s="214"/>
      <c r="Q7" s="214"/>
      <c r="R7" s="214"/>
      <c r="S7" s="214"/>
      <c r="T7" s="214"/>
    </row>
    <row r="8" spans="1:20" s="190" customFormat="1" ht="45">
      <c r="A8" s="1207">
        <v>1</v>
      </c>
      <c r="B8" s="214"/>
      <c r="C8" s="214"/>
      <c r="D8" s="214"/>
      <c r="F8" s="335" t="str">
        <f>"2." &amp;mergeValue(A8)</f>
        <v>2.1</v>
      </c>
      <c r="G8" s="417" t="s">
        <v>494</v>
      </c>
      <c r="H8" s="317" t="str">
        <f>IF('Перечень тарифов'!R21="","наименование отсутствует","" &amp; 'Перечень тарифов'!R21 &amp; "")</f>
        <v>Открытая система теплоснабжения</v>
      </c>
      <c r="I8" s="196" t="s">
        <v>590</v>
      </c>
      <c r="J8" s="334"/>
      <c r="K8" s="214"/>
      <c r="L8" s="214"/>
      <c r="M8" s="214"/>
      <c r="N8" s="214"/>
      <c r="O8" s="214"/>
      <c r="P8" s="214"/>
      <c r="Q8" s="214"/>
      <c r="R8" s="214"/>
      <c r="S8" s="214"/>
      <c r="T8" s="214"/>
    </row>
    <row r="9" spans="1:20" s="190" customFormat="1" ht="22.5">
      <c r="A9" s="1207"/>
      <c r="B9" s="214"/>
      <c r="C9" s="214"/>
      <c r="D9" s="214"/>
      <c r="F9" s="335" t="str">
        <f>"3." &amp;mergeValue(A9)</f>
        <v>3.1</v>
      </c>
      <c r="G9" s="417" t="s">
        <v>495</v>
      </c>
      <c r="H9" s="317" t="str">
        <f>IF('Перечень тарифов'!F21="","наименование отсутствует","" &amp; 'Перечень тарифов'!F21 &amp; "")</f>
        <v>Передача. Тепловая энергия; Передача. Теплоноситель; Сбыт. Тепловая энергия; Сбыт. Теплоноситель</v>
      </c>
      <c r="I9" s="196" t="s">
        <v>588</v>
      </c>
      <c r="J9" s="334"/>
      <c r="K9" s="214"/>
      <c r="L9" s="214"/>
      <c r="M9" s="214"/>
      <c r="N9" s="214"/>
      <c r="O9" s="214"/>
      <c r="P9" s="214"/>
      <c r="Q9" s="214"/>
      <c r="R9" s="214"/>
      <c r="S9" s="214"/>
      <c r="T9" s="214"/>
    </row>
    <row r="10" spans="1:20" s="190" customFormat="1" ht="22.5">
      <c r="A10" s="1207"/>
      <c r="B10" s="214"/>
      <c r="C10" s="214"/>
      <c r="D10" s="214"/>
      <c r="F10" s="335" t="str">
        <f>"4."&amp;mergeValue(A10)</f>
        <v>4.1</v>
      </c>
      <c r="G10" s="417" t="s">
        <v>496</v>
      </c>
      <c r="H10" s="318" t="s">
        <v>457</v>
      </c>
      <c r="I10" s="196"/>
      <c r="J10" s="334"/>
      <c r="K10" s="214"/>
      <c r="L10" s="214"/>
      <c r="M10" s="214"/>
      <c r="N10" s="214"/>
      <c r="O10" s="214"/>
      <c r="P10" s="214"/>
      <c r="Q10" s="214"/>
      <c r="R10" s="214"/>
      <c r="S10" s="214"/>
      <c r="T10" s="214"/>
    </row>
    <row r="11" spans="1:20" s="190" customFormat="1" ht="18.75">
      <c r="A11" s="1207"/>
      <c r="B11" s="1207">
        <v>1</v>
      </c>
      <c r="C11" s="344"/>
      <c r="D11" s="344"/>
      <c r="F11" s="335" t="str">
        <f>"4."&amp;mergeValue(A11) &amp;"."&amp;mergeValue(B11)</f>
        <v>4.1.1</v>
      </c>
      <c r="G11" s="324" t="s">
        <v>592</v>
      </c>
      <c r="H11" s="317" t="str">
        <f>IF(region_name="","",region_name)</f>
        <v>Волгоградская область</v>
      </c>
      <c r="I11" s="196" t="s">
        <v>499</v>
      </c>
      <c r="J11" s="334"/>
      <c r="K11" s="214"/>
      <c r="L11" s="214"/>
      <c r="M11" s="214"/>
      <c r="N11" s="214"/>
      <c r="O11" s="214"/>
      <c r="P11" s="214"/>
      <c r="Q11" s="214"/>
      <c r="R11" s="214"/>
      <c r="S11" s="214"/>
      <c r="T11" s="214"/>
    </row>
    <row r="12" spans="1:20" s="190" customFormat="1" ht="22.5">
      <c r="A12" s="1207"/>
      <c r="B12" s="1207"/>
      <c r="C12" s="1207">
        <v>1</v>
      </c>
      <c r="D12" s="344"/>
      <c r="F12" s="335" t="str">
        <f>"4."&amp;mergeValue(A12) &amp;"."&amp;mergeValue(B12)&amp;"."&amp;mergeValue(C12)</f>
        <v>4.1.1.1</v>
      </c>
      <c r="G12" s="341" t="s">
        <v>497</v>
      </c>
      <c r="H12" s="317" t="str">
        <f>IF(Территории!H13="","","" &amp; Территории!H13 &amp; "")</f>
        <v>городской округ город Волжский</v>
      </c>
      <c r="I12" s="196" t="s">
        <v>500</v>
      </c>
      <c r="J12" s="334"/>
      <c r="K12" s="214"/>
      <c r="L12" s="214"/>
      <c r="M12" s="214"/>
      <c r="N12" s="214"/>
      <c r="O12" s="214"/>
      <c r="P12" s="214"/>
      <c r="Q12" s="214"/>
      <c r="R12" s="214"/>
      <c r="S12" s="214"/>
      <c r="T12" s="214"/>
    </row>
    <row r="13" spans="1:20" s="190" customFormat="1" ht="56.25">
      <c r="A13" s="1207"/>
      <c r="B13" s="1207"/>
      <c r="C13" s="1207"/>
      <c r="D13" s="344">
        <v>1</v>
      </c>
      <c r="F13" s="335" t="str">
        <f>"4."&amp;mergeValue(A13) &amp;"."&amp;mergeValue(B13)&amp;"."&amp;mergeValue(C13)&amp;"."&amp;mergeValue(D13)</f>
        <v>4.1.1.1.1</v>
      </c>
      <c r="G13" s="420" t="s">
        <v>498</v>
      </c>
      <c r="H13" s="317" t="str">
        <f>IF(Территории!R14="","","" &amp; Территории!R14 &amp; "")</f>
        <v>городской округ город Волжский (18710000)</v>
      </c>
      <c r="I13" s="1107" t="s">
        <v>591</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202" t="s">
        <v>593</v>
      </c>
      <c r="H15" s="1202"/>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ER41"/>
  <sheetViews>
    <sheetView showGridLines="0" topLeftCell="I17" zoomScaleNormal="100" workbookViewId="0">
      <selection activeCell="EE34" sqref="EE34"/>
    </sheetView>
  </sheetViews>
  <sheetFormatPr defaultColWidth="10.5703125" defaultRowHeight="14.25"/>
  <cols>
    <col min="1" max="6" width="10.5703125" style="501" hidden="1" customWidth="1"/>
    <col min="7" max="8" width="11.140625" style="507"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11.7109375" style="478" customWidth="1"/>
    <col min="16" max="16" width="15.85546875" style="478" customWidth="1"/>
    <col min="17"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customWidth="1"/>
    <col min="27" max="27" width="11.7109375" style="1058" customWidth="1"/>
    <col min="28" max="28" width="15.85546875" style="1058" customWidth="1"/>
    <col min="29" max="33" width="23.7109375" style="1058" hidden="1" customWidth="1"/>
    <col min="34" max="34" width="1.7109375" style="1058" hidden="1" customWidth="1"/>
    <col min="35" max="35" width="11.7109375" style="1058" customWidth="1"/>
    <col min="36" max="36" width="3.7109375" style="1058" customWidth="1"/>
    <col min="37" max="37" width="11.7109375" style="1058" customWidth="1"/>
    <col min="38" max="38" width="8.5703125" style="1058" customWidth="1"/>
    <col min="39" max="39" width="11.7109375" style="1058" customWidth="1"/>
    <col min="40" max="40" width="15.85546875" style="1058" customWidth="1"/>
    <col min="41" max="45" width="23.7109375" style="1058" hidden="1" customWidth="1"/>
    <col min="46" max="46" width="1.7109375" style="1058" hidden="1" customWidth="1"/>
    <col min="47" max="47" width="11.7109375" style="1058" customWidth="1"/>
    <col min="48" max="48" width="3.7109375" style="1058" customWidth="1"/>
    <col min="49" max="49" width="11.7109375" style="1058" customWidth="1"/>
    <col min="50" max="50" width="8.5703125" style="1058" customWidth="1"/>
    <col min="51" max="51" width="11.7109375" style="1058" customWidth="1"/>
    <col min="52" max="52" width="15.85546875" style="1058" customWidth="1"/>
    <col min="53" max="57" width="23.7109375" style="1058" hidden="1" customWidth="1"/>
    <col min="58" max="58" width="1.7109375" style="1058" hidden="1" customWidth="1"/>
    <col min="59" max="59" width="11.7109375" style="1058" customWidth="1"/>
    <col min="60" max="60" width="3.7109375" style="1058" customWidth="1"/>
    <col min="61" max="61" width="11.7109375" style="1058" customWidth="1"/>
    <col min="62" max="62" width="8.5703125" style="1058" customWidth="1"/>
    <col min="63" max="63" width="11.7109375" style="1058" customWidth="1"/>
    <col min="64" max="64" width="15.85546875" style="1058" customWidth="1"/>
    <col min="65" max="69" width="23.7109375" style="1058" hidden="1" customWidth="1"/>
    <col min="70" max="70" width="1.7109375" style="1058" hidden="1" customWidth="1"/>
    <col min="71" max="71" width="11.7109375" style="1058" customWidth="1"/>
    <col min="72" max="72" width="3.7109375" style="1058" customWidth="1"/>
    <col min="73" max="73" width="11.7109375" style="1058" customWidth="1"/>
    <col min="74" max="74" width="8.5703125" style="1058" customWidth="1"/>
    <col min="75" max="75" width="11.7109375" style="1058" customWidth="1"/>
    <col min="76" max="76" width="15.85546875" style="1058" customWidth="1"/>
    <col min="77" max="81" width="23.7109375" style="1058" hidden="1" customWidth="1"/>
    <col min="82" max="82" width="1.7109375" style="1058" hidden="1" customWidth="1"/>
    <col min="83" max="83" width="11.7109375" style="1058" customWidth="1"/>
    <col min="84" max="84" width="3.7109375" style="1058" customWidth="1"/>
    <col min="85" max="85" width="11.7109375" style="1058" customWidth="1"/>
    <col min="86" max="86" width="8.5703125" style="1058" customWidth="1"/>
    <col min="87" max="87" width="11.7109375" style="1058" customWidth="1"/>
    <col min="88" max="88" width="15.85546875" style="1058" customWidth="1"/>
    <col min="89" max="93" width="23.7109375" style="1058" hidden="1" customWidth="1"/>
    <col min="94" max="94" width="1.7109375" style="1058" hidden="1" customWidth="1"/>
    <col min="95" max="95" width="11.7109375" style="1058" customWidth="1"/>
    <col min="96" max="96" width="3.7109375" style="1058" customWidth="1"/>
    <col min="97" max="97" width="11.7109375" style="1058" customWidth="1"/>
    <col min="98" max="98" width="8.5703125" style="1058" customWidth="1"/>
    <col min="99" max="99" width="11.7109375" style="1058" customWidth="1"/>
    <col min="100" max="100" width="15.85546875" style="1058" customWidth="1"/>
    <col min="101" max="105" width="23.7109375" style="1058" hidden="1" customWidth="1"/>
    <col min="106" max="106" width="1.7109375" style="1058" hidden="1" customWidth="1"/>
    <col min="107" max="107" width="11.7109375" style="1058" customWidth="1"/>
    <col min="108" max="108" width="3.7109375" style="1058" customWidth="1"/>
    <col min="109" max="109" width="11.7109375" style="1058" customWidth="1"/>
    <col min="110" max="110" width="8.5703125" style="1058" customWidth="1"/>
    <col min="111" max="111" width="11.7109375" style="1058" customWidth="1"/>
    <col min="112" max="112" width="15.85546875" style="1058" customWidth="1"/>
    <col min="113" max="117" width="23.7109375" style="1058" hidden="1" customWidth="1"/>
    <col min="118" max="118" width="1.7109375" style="1058" hidden="1" customWidth="1"/>
    <col min="119" max="119" width="11.7109375" style="1058" customWidth="1"/>
    <col min="120" max="120" width="3.7109375" style="1058" customWidth="1"/>
    <col min="121" max="121" width="11.7109375" style="1058" customWidth="1"/>
    <col min="122" max="122" width="8.5703125" style="1058" customWidth="1"/>
    <col min="123" max="123" width="11.7109375" style="1058" customWidth="1"/>
    <col min="124" max="124" width="15.85546875" style="1058" customWidth="1"/>
    <col min="125" max="129" width="23.7109375" style="1058" hidden="1" customWidth="1"/>
    <col min="130" max="130" width="1.7109375" style="1058" hidden="1" customWidth="1"/>
    <col min="131" max="131" width="11.7109375" style="1058" customWidth="1"/>
    <col min="132" max="132" width="3.7109375" style="1058" customWidth="1"/>
    <col min="133" max="133" width="11.7109375" style="1058" customWidth="1"/>
    <col min="134" max="134" width="8.5703125" style="1058" hidden="1" customWidth="1"/>
    <col min="135" max="135" width="4.7109375" style="478" customWidth="1"/>
    <col min="136" max="136" width="115.7109375" style="478" customWidth="1"/>
    <col min="137" max="141" width="10.5703125" style="501"/>
    <col min="142" max="357" width="10.5703125" style="478"/>
    <col min="358" max="365" width="0" style="478" hidden="1" customWidth="1"/>
    <col min="366" max="368" width="3.7109375" style="478" customWidth="1"/>
    <col min="369" max="369" width="12.7109375" style="478" customWidth="1"/>
    <col min="370" max="370" width="47.42578125" style="478" customWidth="1"/>
    <col min="371" max="379" width="0" style="478" hidden="1" customWidth="1"/>
    <col min="380" max="380" width="11.7109375" style="478" customWidth="1"/>
    <col min="381" max="381" width="6.42578125" style="478" bestFit="1" customWidth="1"/>
    <col min="382" max="382" width="11.7109375" style="478" customWidth="1"/>
    <col min="383" max="383" width="0" style="478" hidden="1" customWidth="1"/>
    <col min="384" max="384" width="3.7109375" style="478" customWidth="1"/>
    <col min="385" max="385" width="11.140625" style="478" bestFit="1" customWidth="1"/>
    <col min="386" max="613" width="10.5703125" style="478"/>
    <col min="614" max="621" width="0" style="478" hidden="1" customWidth="1"/>
    <col min="622" max="624" width="3.7109375" style="478" customWidth="1"/>
    <col min="625" max="625" width="12.7109375" style="478" customWidth="1"/>
    <col min="626" max="626" width="47.42578125" style="478" customWidth="1"/>
    <col min="627" max="635" width="0" style="478" hidden="1" customWidth="1"/>
    <col min="636" max="636" width="11.7109375" style="478" customWidth="1"/>
    <col min="637" max="637" width="6.42578125" style="478" bestFit="1" customWidth="1"/>
    <col min="638" max="638" width="11.7109375" style="478" customWidth="1"/>
    <col min="639" max="639" width="0" style="478" hidden="1" customWidth="1"/>
    <col min="640" max="640" width="3.7109375" style="478" customWidth="1"/>
    <col min="641" max="641" width="11.140625" style="478" bestFit="1" customWidth="1"/>
    <col min="642" max="869" width="10.5703125" style="478"/>
    <col min="870" max="877" width="0" style="478" hidden="1" customWidth="1"/>
    <col min="878" max="880" width="3.7109375" style="478" customWidth="1"/>
    <col min="881" max="881" width="12.7109375" style="478" customWidth="1"/>
    <col min="882" max="882" width="47.42578125" style="478" customWidth="1"/>
    <col min="883" max="891" width="0" style="478" hidden="1" customWidth="1"/>
    <col min="892" max="892" width="11.7109375" style="478" customWidth="1"/>
    <col min="893" max="893" width="6.42578125" style="478" bestFit="1" customWidth="1"/>
    <col min="894" max="894" width="11.7109375" style="478" customWidth="1"/>
    <col min="895" max="895" width="0" style="478" hidden="1" customWidth="1"/>
    <col min="896" max="896" width="3.7109375" style="478" customWidth="1"/>
    <col min="897" max="897" width="11.140625" style="478" bestFit="1" customWidth="1"/>
    <col min="898" max="1125" width="10.5703125" style="478"/>
    <col min="1126" max="1133" width="0" style="478" hidden="1" customWidth="1"/>
    <col min="1134" max="1136" width="3.7109375" style="478" customWidth="1"/>
    <col min="1137" max="1137" width="12.7109375" style="478" customWidth="1"/>
    <col min="1138" max="1138" width="47.42578125" style="478" customWidth="1"/>
    <col min="1139" max="1147" width="0" style="478" hidden="1" customWidth="1"/>
    <col min="1148" max="1148" width="11.7109375" style="478" customWidth="1"/>
    <col min="1149" max="1149" width="6.42578125" style="478" bestFit="1" customWidth="1"/>
    <col min="1150" max="1150" width="11.7109375" style="478" customWidth="1"/>
    <col min="1151" max="1151" width="0" style="478" hidden="1" customWidth="1"/>
    <col min="1152" max="1152" width="3.7109375" style="478" customWidth="1"/>
    <col min="1153" max="1153" width="11.140625" style="478" bestFit="1" customWidth="1"/>
    <col min="1154" max="1381" width="10.5703125" style="478"/>
    <col min="1382" max="1389" width="0" style="478" hidden="1" customWidth="1"/>
    <col min="1390" max="1392" width="3.7109375" style="478" customWidth="1"/>
    <col min="1393" max="1393" width="12.7109375" style="478" customWidth="1"/>
    <col min="1394" max="1394" width="47.42578125" style="478" customWidth="1"/>
    <col min="1395" max="1403" width="0" style="478" hidden="1" customWidth="1"/>
    <col min="1404" max="1404" width="11.7109375" style="478" customWidth="1"/>
    <col min="1405" max="1405" width="6.42578125" style="478" bestFit="1" customWidth="1"/>
    <col min="1406" max="1406" width="11.7109375" style="478" customWidth="1"/>
    <col min="1407" max="1407" width="0" style="478" hidden="1" customWidth="1"/>
    <col min="1408" max="1408" width="3.7109375" style="478" customWidth="1"/>
    <col min="1409" max="1409" width="11.140625" style="478" bestFit="1" customWidth="1"/>
    <col min="1410" max="1637" width="10.5703125" style="478"/>
    <col min="1638" max="1645" width="0" style="478" hidden="1" customWidth="1"/>
    <col min="1646" max="1648" width="3.7109375" style="478" customWidth="1"/>
    <col min="1649" max="1649" width="12.7109375" style="478" customWidth="1"/>
    <col min="1650" max="1650" width="47.42578125" style="478" customWidth="1"/>
    <col min="1651" max="1659" width="0" style="478" hidden="1" customWidth="1"/>
    <col min="1660" max="1660" width="11.7109375" style="478" customWidth="1"/>
    <col min="1661" max="1661" width="6.42578125" style="478" bestFit="1" customWidth="1"/>
    <col min="1662" max="1662" width="11.7109375" style="478" customWidth="1"/>
    <col min="1663" max="1663" width="0" style="478" hidden="1" customWidth="1"/>
    <col min="1664" max="1664" width="3.7109375" style="478" customWidth="1"/>
    <col min="1665" max="1665" width="11.140625" style="478" bestFit="1" customWidth="1"/>
    <col min="1666" max="1893" width="10.5703125" style="478"/>
    <col min="1894" max="1901" width="0" style="478" hidden="1" customWidth="1"/>
    <col min="1902" max="1904" width="3.7109375" style="478" customWidth="1"/>
    <col min="1905" max="1905" width="12.7109375" style="478" customWidth="1"/>
    <col min="1906" max="1906" width="47.42578125" style="478" customWidth="1"/>
    <col min="1907" max="1915" width="0" style="478" hidden="1" customWidth="1"/>
    <col min="1916" max="1916" width="11.7109375" style="478" customWidth="1"/>
    <col min="1917" max="1917" width="6.42578125" style="478" bestFit="1" customWidth="1"/>
    <col min="1918" max="1918" width="11.7109375" style="478" customWidth="1"/>
    <col min="1919" max="1919" width="0" style="478" hidden="1" customWidth="1"/>
    <col min="1920" max="1920" width="3.7109375" style="478" customWidth="1"/>
    <col min="1921" max="1921" width="11.140625" style="478" bestFit="1" customWidth="1"/>
    <col min="1922" max="2149" width="10.5703125" style="478"/>
    <col min="2150" max="2157" width="0" style="478" hidden="1" customWidth="1"/>
    <col min="2158" max="2160" width="3.7109375" style="478" customWidth="1"/>
    <col min="2161" max="2161" width="12.7109375" style="478" customWidth="1"/>
    <col min="2162" max="2162" width="47.42578125" style="478" customWidth="1"/>
    <col min="2163" max="2171" width="0" style="478" hidden="1" customWidth="1"/>
    <col min="2172" max="2172" width="11.7109375" style="478" customWidth="1"/>
    <col min="2173" max="2173" width="6.42578125" style="478" bestFit="1" customWidth="1"/>
    <col min="2174" max="2174" width="11.7109375" style="478" customWidth="1"/>
    <col min="2175" max="2175" width="0" style="478" hidden="1" customWidth="1"/>
    <col min="2176" max="2176" width="3.7109375" style="478" customWidth="1"/>
    <col min="2177" max="2177" width="11.140625" style="478" bestFit="1" customWidth="1"/>
    <col min="2178" max="2405" width="10.5703125" style="478"/>
    <col min="2406" max="2413" width="0" style="478" hidden="1" customWidth="1"/>
    <col min="2414" max="2416" width="3.7109375" style="478" customWidth="1"/>
    <col min="2417" max="2417" width="12.7109375" style="478" customWidth="1"/>
    <col min="2418" max="2418" width="47.42578125" style="478" customWidth="1"/>
    <col min="2419" max="2427" width="0" style="478" hidden="1" customWidth="1"/>
    <col min="2428" max="2428" width="11.7109375" style="478" customWidth="1"/>
    <col min="2429" max="2429" width="6.42578125" style="478" bestFit="1" customWidth="1"/>
    <col min="2430" max="2430" width="11.7109375" style="478" customWidth="1"/>
    <col min="2431" max="2431" width="0" style="478" hidden="1" customWidth="1"/>
    <col min="2432" max="2432" width="3.7109375" style="478" customWidth="1"/>
    <col min="2433" max="2433" width="11.140625" style="478" bestFit="1" customWidth="1"/>
    <col min="2434" max="2661" width="10.5703125" style="478"/>
    <col min="2662" max="2669" width="0" style="478" hidden="1" customWidth="1"/>
    <col min="2670" max="2672" width="3.7109375" style="478" customWidth="1"/>
    <col min="2673" max="2673" width="12.7109375" style="478" customWidth="1"/>
    <col min="2674" max="2674" width="47.42578125" style="478" customWidth="1"/>
    <col min="2675" max="2683" width="0" style="478" hidden="1" customWidth="1"/>
    <col min="2684" max="2684" width="11.7109375" style="478" customWidth="1"/>
    <col min="2685" max="2685" width="6.42578125" style="478" bestFit="1" customWidth="1"/>
    <col min="2686" max="2686" width="11.7109375" style="478" customWidth="1"/>
    <col min="2687" max="2687" width="0" style="478" hidden="1" customWidth="1"/>
    <col min="2688" max="2688" width="3.7109375" style="478" customWidth="1"/>
    <col min="2689" max="2689" width="11.140625" style="478" bestFit="1" customWidth="1"/>
    <col min="2690" max="2917" width="10.5703125" style="478"/>
    <col min="2918" max="2925" width="0" style="478" hidden="1" customWidth="1"/>
    <col min="2926" max="2928" width="3.7109375" style="478" customWidth="1"/>
    <col min="2929" max="2929" width="12.7109375" style="478" customWidth="1"/>
    <col min="2930" max="2930" width="47.42578125" style="478" customWidth="1"/>
    <col min="2931" max="2939" width="0" style="478" hidden="1" customWidth="1"/>
    <col min="2940" max="2940" width="11.7109375" style="478" customWidth="1"/>
    <col min="2941" max="2941" width="6.42578125" style="478" bestFit="1" customWidth="1"/>
    <col min="2942" max="2942" width="11.7109375" style="478" customWidth="1"/>
    <col min="2943" max="2943" width="0" style="478" hidden="1" customWidth="1"/>
    <col min="2944" max="2944" width="3.7109375" style="478" customWidth="1"/>
    <col min="2945" max="2945" width="11.140625" style="478" bestFit="1" customWidth="1"/>
    <col min="2946" max="3173" width="10.5703125" style="478"/>
    <col min="3174" max="3181" width="0" style="478" hidden="1" customWidth="1"/>
    <col min="3182" max="3184" width="3.7109375" style="478" customWidth="1"/>
    <col min="3185" max="3185" width="12.7109375" style="478" customWidth="1"/>
    <col min="3186" max="3186" width="47.42578125" style="478" customWidth="1"/>
    <col min="3187" max="3195" width="0" style="478" hidden="1" customWidth="1"/>
    <col min="3196" max="3196" width="11.7109375" style="478" customWidth="1"/>
    <col min="3197" max="3197" width="6.42578125" style="478" bestFit="1" customWidth="1"/>
    <col min="3198" max="3198" width="11.7109375" style="478" customWidth="1"/>
    <col min="3199" max="3199" width="0" style="478" hidden="1" customWidth="1"/>
    <col min="3200" max="3200" width="3.7109375" style="478" customWidth="1"/>
    <col min="3201" max="3201" width="11.140625" style="478" bestFit="1" customWidth="1"/>
    <col min="3202" max="3429" width="10.5703125" style="478"/>
    <col min="3430" max="3437" width="0" style="478" hidden="1" customWidth="1"/>
    <col min="3438" max="3440" width="3.7109375" style="478" customWidth="1"/>
    <col min="3441" max="3441" width="12.7109375" style="478" customWidth="1"/>
    <col min="3442" max="3442" width="47.42578125" style="478" customWidth="1"/>
    <col min="3443" max="3451" width="0" style="478" hidden="1" customWidth="1"/>
    <col min="3452" max="3452" width="11.7109375" style="478" customWidth="1"/>
    <col min="3453" max="3453" width="6.42578125" style="478" bestFit="1" customWidth="1"/>
    <col min="3454" max="3454" width="11.7109375" style="478" customWidth="1"/>
    <col min="3455" max="3455" width="0" style="478" hidden="1" customWidth="1"/>
    <col min="3456" max="3456" width="3.7109375" style="478" customWidth="1"/>
    <col min="3457" max="3457" width="11.140625" style="478" bestFit="1" customWidth="1"/>
    <col min="3458" max="3685" width="10.5703125" style="478"/>
    <col min="3686" max="3693" width="0" style="478" hidden="1" customWidth="1"/>
    <col min="3694" max="3696" width="3.7109375" style="478" customWidth="1"/>
    <col min="3697" max="3697" width="12.7109375" style="478" customWidth="1"/>
    <col min="3698" max="3698" width="47.42578125" style="478" customWidth="1"/>
    <col min="3699" max="3707" width="0" style="478" hidden="1" customWidth="1"/>
    <col min="3708" max="3708" width="11.7109375" style="478" customWidth="1"/>
    <col min="3709" max="3709" width="6.42578125" style="478" bestFit="1" customWidth="1"/>
    <col min="3710" max="3710" width="11.7109375" style="478" customWidth="1"/>
    <col min="3711" max="3711" width="0" style="478" hidden="1" customWidth="1"/>
    <col min="3712" max="3712" width="3.7109375" style="478" customWidth="1"/>
    <col min="3713" max="3713" width="11.140625" style="478" bestFit="1" customWidth="1"/>
    <col min="3714" max="3941" width="10.5703125" style="478"/>
    <col min="3942" max="3949" width="0" style="478" hidden="1" customWidth="1"/>
    <col min="3950" max="3952" width="3.7109375" style="478" customWidth="1"/>
    <col min="3953" max="3953" width="12.7109375" style="478" customWidth="1"/>
    <col min="3954" max="3954" width="47.42578125" style="478" customWidth="1"/>
    <col min="3955" max="3963" width="0" style="478" hidden="1" customWidth="1"/>
    <col min="3964" max="3964" width="11.7109375" style="478" customWidth="1"/>
    <col min="3965" max="3965" width="6.42578125" style="478" bestFit="1" customWidth="1"/>
    <col min="3966" max="3966" width="11.7109375" style="478" customWidth="1"/>
    <col min="3967" max="3967" width="0" style="478" hidden="1" customWidth="1"/>
    <col min="3968" max="3968" width="3.7109375" style="478" customWidth="1"/>
    <col min="3969" max="3969" width="11.140625" style="478" bestFit="1" customWidth="1"/>
    <col min="3970" max="4197" width="10.5703125" style="478"/>
    <col min="4198" max="4205" width="0" style="478" hidden="1" customWidth="1"/>
    <col min="4206" max="4208" width="3.7109375" style="478" customWidth="1"/>
    <col min="4209" max="4209" width="12.7109375" style="478" customWidth="1"/>
    <col min="4210" max="4210" width="47.42578125" style="478" customWidth="1"/>
    <col min="4211" max="4219" width="0" style="478" hidden="1" customWidth="1"/>
    <col min="4220" max="4220" width="11.7109375" style="478" customWidth="1"/>
    <col min="4221" max="4221" width="6.42578125" style="478" bestFit="1" customWidth="1"/>
    <col min="4222" max="4222" width="11.7109375" style="478" customWidth="1"/>
    <col min="4223" max="4223" width="0" style="478" hidden="1" customWidth="1"/>
    <col min="4224" max="4224" width="3.7109375" style="478" customWidth="1"/>
    <col min="4225" max="4225" width="11.140625" style="478" bestFit="1" customWidth="1"/>
    <col min="4226" max="4453" width="10.5703125" style="478"/>
    <col min="4454" max="4461" width="0" style="478" hidden="1" customWidth="1"/>
    <col min="4462" max="4464" width="3.7109375" style="478" customWidth="1"/>
    <col min="4465" max="4465" width="12.7109375" style="478" customWidth="1"/>
    <col min="4466" max="4466" width="47.42578125" style="478" customWidth="1"/>
    <col min="4467" max="4475" width="0" style="478" hidden="1" customWidth="1"/>
    <col min="4476" max="4476" width="11.7109375" style="478" customWidth="1"/>
    <col min="4477" max="4477" width="6.42578125" style="478" bestFit="1" customWidth="1"/>
    <col min="4478" max="4478" width="11.7109375" style="478" customWidth="1"/>
    <col min="4479" max="4479" width="0" style="478" hidden="1" customWidth="1"/>
    <col min="4480" max="4480" width="3.7109375" style="478" customWidth="1"/>
    <col min="4481" max="4481" width="11.140625" style="478" bestFit="1" customWidth="1"/>
    <col min="4482" max="4709" width="10.5703125" style="478"/>
    <col min="4710" max="4717" width="0" style="478" hidden="1" customWidth="1"/>
    <col min="4718" max="4720" width="3.7109375" style="478" customWidth="1"/>
    <col min="4721" max="4721" width="12.7109375" style="478" customWidth="1"/>
    <col min="4722" max="4722" width="47.42578125" style="478" customWidth="1"/>
    <col min="4723" max="4731" width="0" style="478" hidden="1" customWidth="1"/>
    <col min="4732" max="4732" width="11.7109375" style="478" customWidth="1"/>
    <col min="4733" max="4733" width="6.42578125" style="478" bestFit="1" customWidth="1"/>
    <col min="4734" max="4734" width="11.7109375" style="478" customWidth="1"/>
    <col min="4735" max="4735" width="0" style="478" hidden="1" customWidth="1"/>
    <col min="4736" max="4736" width="3.7109375" style="478" customWidth="1"/>
    <col min="4737" max="4737" width="11.140625" style="478" bestFit="1" customWidth="1"/>
    <col min="4738" max="4965" width="10.5703125" style="478"/>
    <col min="4966" max="4973" width="0" style="478" hidden="1" customWidth="1"/>
    <col min="4974" max="4976" width="3.7109375" style="478" customWidth="1"/>
    <col min="4977" max="4977" width="12.7109375" style="478" customWidth="1"/>
    <col min="4978" max="4978" width="47.42578125" style="478" customWidth="1"/>
    <col min="4979" max="4987" width="0" style="478" hidden="1" customWidth="1"/>
    <col min="4988" max="4988" width="11.7109375" style="478" customWidth="1"/>
    <col min="4989" max="4989" width="6.42578125" style="478" bestFit="1" customWidth="1"/>
    <col min="4990" max="4990" width="11.7109375" style="478" customWidth="1"/>
    <col min="4991" max="4991" width="0" style="478" hidden="1" customWidth="1"/>
    <col min="4992" max="4992" width="3.7109375" style="478" customWidth="1"/>
    <col min="4993" max="4993" width="11.140625" style="478" bestFit="1" customWidth="1"/>
    <col min="4994" max="5221" width="10.5703125" style="478"/>
    <col min="5222" max="5229" width="0" style="478" hidden="1" customWidth="1"/>
    <col min="5230" max="5232" width="3.7109375" style="478" customWidth="1"/>
    <col min="5233" max="5233" width="12.7109375" style="478" customWidth="1"/>
    <col min="5234" max="5234" width="47.42578125" style="478" customWidth="1"/>
    <col min="5235" max="5243" width="0" style="478" hidden="1" customWidth="1"/>
    <col min="5244" max="5244" width="11.7109375" style="478" customWidth="1"/>
    <col min="5245" max="5245" width="6.42578125" style="478" bestFit="1" customWidth="1"/>
    <col min="5246" max="5246" width="11.7109375" style="478" customWidth="1"/>
    <col min="5247" max="5247" width="0" style="478" hidden="1" customWidth="1"/>
    <col min="5248" max="5248" width="3.7109375" style="478" customWidth="1"/>
    <col min="5249" max="5249" width="11.140625" style="478" bestFit="1" customWidth="1"/>
    <col min="5250" max="5477" width="10.5703125" style="478"/>
    <col min="5478" max="5485" width="0" style="478" hidden="1" customWidth="1"/>
    <col min="5486" max="5488" width="3.7109375" style="478" customWidth="1"/>
    <col min="5489" max="5489" width="12.7109375" style="478" customWidth="1"/>
    <col min="5490" max="5490" width="47.42578125" style="478" customWidth="1"/>
    <col min="5491" max="5499" width="0" style="478" hidden="1" customWidth="1"/>
    <col min="5500" max="5500" width="11.7109375" style="478" customWidth="1"/>
    <col min="5501" max="5501" width="6.42578125" style="478" bestFit="1" customWidth="1"/>
    <col min="5502" max="5502" width="11.7109375" style="478" customWidth="1"/>
    <col min="5503" max="5503" width="0" style="478" hidden="1" customWidth="1"/>
    <col min="5504" max="5504" width="3.7109375" style="478" customWidth="1"/>
    <col min="5505" max="5505" width="11.140625" style="478" bestFit="1" customWidth="1"/>
    <col min="5506" max="5733" width="10.5703125" style="478"/>
    <col min="5734" max="5741" width="0" style="478" hidden="1" customWidth="1"/>
    <col min="5742" max="5744" width="3.7109375" style="478" customWidth="1"/>
    <col min="5745" max="5745" width="12.7109375" style="478" customWidth="1"/>
    <col min="5746" max="5746" width="47.42578125" style="478" customWidth="1"/>
    <col min="5747" max="5755" width="0" style="478" hidden="1" customWidth="1"/>
    <col min="5756" max="5756" width="11.7109375" style="478" customWidth="1"/>
    <col min="5757" max="5757" width="6.42578125" style="478" bestFit="1" customWidth="1"/>
    <col min="5758" max="5758" width="11.7109375" style="478" customWidth="1"/>
    <col min="5759" max="5759" width="0" style="478" hidden="1" customWidth="1"/>
    <col min="5760" max="5760" width="3.7109375" style="478" customWidth="1"/>
    <col min="5761" max="5761" width="11.140625" style="478" bestFit="1" customWidth="1"/>
    <col min="5762" max="5989" width="10.5703125" style="478"/>
    <col min="5990" max="5997" width="0" style="478" hidden="1" customWidth="1"/>
    <col min="5998" max="6000" width="3.7109375" style="478" customWidth="1"/>
    <col min="6001" max="6001" width="12.7109375" style="478" customWidth="1"/>
    <col min="6002" max="6002" width="47.42578125" style="478" customWidth="1"/>
    <col min="6003" max="6011" width="0" style="478" hidden="1" customWidth="1"/>
    <col min="6012" max="6012" width="11.7109375" style="478" customWidth="1"/>
    <col min="6013" max="6013" width="6.42578125" style="478" bestFit="1" customWidth="1"/>
    <col min="6014" max="6014" width="11.7109375" style="478" customWidth="1"/>
    <col min="6015" max="6015" width="0" style="478" hidden="1" customWidth="1"/>
    <col min="6016" max="6016" width="3.7109375" style="478" customWidth="1"/>
    <col min="6017" max="6017" width="11.140625" style="478" bestFit="1" customWidth="1"/>
    <col min="6018" max="6245" width="10.5703125" style="478"/>
    <col min="6246" max="6253" width="0" style="478" hidden="1" customWidth="1"/>
    <col min="6254" max="6256" width="3.7109375" style="478" customWidth="1"/>
    <col min="6257" max="6257" width="12.7109375" style="478" customWidth="1"/>
    <col min="6258" max="6258" width="47.42578125" style="478" customWidth="1"/>
    <col min="6259" max="6267" width="0" style="478" hidden="1" customWidth="1"/>
    <col min="6268" max="6268" width="11.7109375" style="478" customWidth="1"/>
    <col min="6269" max="6269" width="6.42578125" style="478" bestFit="1" customWidth="1"/>
    <col min="6270" max="6270" width="11.7109375" style="478" customWidth="1"/>
    <col min="6271" max="6271" width="0" style="478" hidden="1" customWidth="1"/>
    <col min="6272" max="6272" width="3.7109375" style="478" customWidth="1"/>
    <col min="6273" max="6273" width="11.140625" style="478" bestFit="1" customWidth="1"/>
    <col min="6274" max="6501" width="10.5703125" style="478"/>
    <col min="6502" max="6509" width="0" style="478" hidden="1" customWidth="1"/>
    <col min="6510" max="6512" width="3.7109375" style="478" customWidth="1"/>
    <col min="6513" max="6513" width="12.7109375" style="478" customWidth="1"/>
    <col min="6514" max="6514" width="47.42578125" style="478" customWidth="1"/>
    <col min="6515" max="6523" width="0" style="478" hidden="1" customWidth="1"/>
    <col min="6524" max="6524" width="11.7109375" style="478" customWidth="1"/>
    <col min="6525" max="6525" width="6.42578125" style="478" bestFit="1" customWidth="1"/>
    <col min="6526" max="6526" width="11.7109375" style="478" customWidth="1"/>
    <col min="6527" max="6527" width="0" style="478" hidden="1" customWidth="1"/>
    <col min="6528" max="6528" width="3.7109375" style="478" customWidth="1"/>
    <col min="6529" max="6529" width="11.140625" style="478" bestFit="1" customWidth="1"/>
    <col min="6530" max="6757" width="10.5703125" style="478"/>
    <col min="6758" max="6765" width="0" style="478" hidden="1" customWidth="1"/>
    <col min="6766" max="6768" width="3.7109375" style="478" customWidth="1"/>
    <col min="6769" max="6769" width="12.7109375" style="478" customWidth="1"/>
    <col min="6770" max="6770" width="47.42578125" style="478" customWidth="1"/>
    <col min="6771" max="6779" width="0" style="478" hidden="1" customWidth="1"/>
    <col min="6780" max="6780" width="11.7109375" style="478" customWidth="1"/>
    <col min="6781" max="6781" width="6.42578125" style="478" bestFit="1" customWidth="1"/>
    <col min="6782" max="6782" width="11.7109375" style="478" customWidth="1"/>
    <col min="6783" max="6783" width="0" style="478" hidden="1" customWidth="1"/>
    <col min="6784" max="6784" width="3.7109375" style="478" customWidth="1"/>
    <col min="6785" max="6785" width="11.140625" style="478" bestFit="1" customWidth="1"/>
    <col min="6786" max="7013" width="10.5703125" style="478"/>
    <col min="7014" max="7021" width="0" style="478" hidden="1" customWidth="1"/>
    <col min="7022" max="7024" width="3.7109375" style="478" customWidth="1"/>
    <col min="7025" max="7025" width="12.7109375" style="478" customWidth="1"/>
    <col min="7026" max="7026" width="47.42578125" style="478" customWidth="1"/>
    <col min="7027" max="7035" width="0" style="478" hidden="1" customWidth="1"/>
    <col min="7036" max="7036" width="11.7109375" style="478" customWidth="1"/>
    <col min="7037" max="7037" width="6.42578125" style="478" bestFit="1" customWidth="1"/>
    <col min="7038" max="7038" width="11.7109375" style="478" customWidth="1"/>
    <col min="7039" max="7039" width="0" style="478" hidden="1" customWidth="1"/>
    <col min="7040" max="7040" width="3.7109375" style="478" customWidth="1"/>
    <col min="7041" max="7041" width="11.140625" style="478" bestFit="1" customWidth="1"/>
    <col min="7042" max="7269" width="10.5703125" style="478"/>
    <col min="7270" max="7277" width="0" style="478" hidden="1" customWidth="1"/>
    <col min="7278" max="7280" width="3.7109375" style="478" customWidth="1"/>
    <col min="7281" max="7281" width="12.7109375" style="478" customWidth="1"/>
    <col min="7282" max="7282" width="47.42578125" style="478" customWidth="1"/>
    <col min="7283" max="7291" width="0" style="478" hidden="1" customWidth="1"/>
    <col min="7292" max="7292" width="11.7109375" style="478" customWidth="1"/>
    <col min="7293" max="7293" width="6.42578125" style="478" bestFit="1" customWidth="1"/>
    <col min="7294" max="7294" width="11.7109375" style="478" customWidth="1"/>
    <col min="7295" max="7295" width="0" style="478" hidden="1" customWidth="1"/>
    <col min="7296" max="7296" width="3.7109375" style="478" customWidth="1"/>
    <col min="7297" max="7297" width="11.140625" style="478" bestFit="1" customWidth="1"/>
    <col min="7298" max="7525" width="10.5703125" style="478"/>
    <col min="7526" max="7533" width="0" style="478" hidden="1" customWidth="1"/>
    <col min="7534" max="7536" width="3.7109375" style="478" customWidth="1"/>
    <col min="7537" max="7537" width="12.7109375" style="478" customWidth="1"/>
    <col min="7538" max="7538" width="47.42578125" style="478" customWidth="1"/>
    <col min="7539" max="7547" width="0" style="478" hidden="1" customWidth="1"/>
    <col min="7548" max="7548" width="11.7109375" style="478" customWidth="1"/>
    <col min="7549" max="7549" width="6.42578125" style="478" bestFit="1" customWidth="1"/>
    <col min="7550" max="7550" width="11.7109375" style="478" customWidth="1"/>
    <col min="7551" max="7551" width="0" style="478" hidden="1" customWidth="1"/>
    <col min="7552" max="7552" width="3.7109375" style="478" customWidth="1"/>
    <col min="7553" max="7553" width="11.140625" style="478" bestFit="1" customWidth="1"/>
    <col min="7554" max="7781" width="10.5703125" style="478"/>
    <col min="7782" max="7789" width="0" style="478" hidden="1" customWidth="1"/>
    <col min="7790" max="7792" width="3.7109375" style="478" customWidth="1"/>
    <col min="7793" max="7793" width="12.7109375" style="478" customWidth="1"/>
    <col min="7794" max="7794" width="47.42578125" style="478" customWidth="1"/>
    <col min="7795" max="7803" width="0" style="478" hidden="1" customWidth="1"/>
    <col min="7804" max="7804" width="11.7109375" style="478" customWidth="1"/>
    <col min="7805" max="7805" width="6.42578125" style="478" bestFit="1" customWidth="1"/>
    <col min="7806" max="7806" width="11.7109375" style="478" customWidth="1"/>
    <col min="7807" max="7807" width="0" style="478" hidden="1" customWidth="1"/>
    <col min="7808" max="7808" width="3.7109375" style="478" customWidth="1"/>
    <col min="7809" max="7809" width="11.140625" style="478" bestFit="1" customWidth="1"/>
    <col min="7810" max="8037" width="10.5703125" style="478"/>
    <col min="8038" max="8045" width="0" style="478" hidden="1" customWidth="1"/>
    <col min="8046" max="8048" width="3.7109375" style="478" customWidth="1"/>
    <col min="8049" max="8049" width="12.7109375" style="478" customWidth="1"/>
    <col min="8050" max="8050" width="47.42578125" style="478" customWidth="1"/>
    <col min="8051" max="8059" width="0" style="478" hidden="1" customWidth="1"/>
    <col min="8060" max="8060" width="11.7109375" style="478" customWidth="1"/>
    <col min="8061" max="8061" width="6.42578125" style="478" bestFit="1" customWidth="1"/>
    <col min="8062" max="8062" width="11.7109375" style="478" customWidth="1"/>
    <col min="8063" max="8063" width="0" style="478" hidden="1" customWidth="1"/>
    <col min="8064" max="8064" width="3.7109375" style="478" customWidth="1"/>
    <col min="8065" max="8065" width="11.140625" style="478" bestFit="1" customWidth="1"/>
    <col min="8066" max="8293" width="10.5703125" style="478"/>
    <col min="8294" max="8301" width="0" style="478" hidden="1" customWidth="1"/>
    <col min="8302" max="8304" width="3.7109375" style="478" customWidth="1"/>
    <col min="8305" max="8305" width="12.7109375" style="478" customWidth="1"/>
    <col min="8306" max="8306" width="47.42578125" style="478" customWidth="1"/>
    <col min="8307" max="8315" width="0" style="478" hidden="1" customWidth="1"/>
    <col min="8316" max="8316" width="11.7109375" style="478" customWidth="1"/>
    <col min="8317" max="8317" width="6.42578125" style="478" bestFit="1" customWidth="1"/>
    <col min="8318" max="8318" width="11.7109375" style="478" customWidth="1"/>
    <col min="8319" max="8319" width="0" style="478" hidden="1" customWidth="1"/>
    <col min="8320" max="8320" width="3.7109375" style="478" customWidth="1"/>
    <col min="8321" max="8321" width="11.140625" style="478" bestFit="1" customWidth="1"/>
    <col min="8322" max="8549" width="10.5703125" style="478"/>
    <col min="8550" max="8557" width="0" style="478" hidden="1" customWidth="1"/>
    <col min="8558" max="8560" width="3.7109375" style="478" customWidth="1"/>
    <col min="8561" max="8561" width="12.7109375" style="478" customWidth="1"/>
    <col min="8562" max="8562" width="47.42578125" style="478" customWidth="1"/>
    <col min="8563" max="8571" width="0" style="478" hidden="1" customWidth="1"/>
    <col min="8572" max="8572" width="11.7109375" style="478" customWidth="1"/>
    <col min="8573" max="8573" width="6.42578125" style="478" bestFit="1" customWidth="1"/>
    <col min="8574" max="8574" width="11.7109375" style="478" customWidth="1"/>
    <col min="8575" max="8575" width="0" style="478" hidden="1" customWidth="1"/>
    <col min="8576" max="8576" width="3.7109375" style="478" customWidth="1"/>
    <col min="8577" max="8577" width="11.140625" style="478" bestFit="1" customWidth="1"/>
    <col min="8578" max="8805" width="10.5703125" style="478"/>
    <col min="8806" max="8813" width="0" style="478" hidden="1" customWidth="1"/>
    <col min="8814" max="8816" width="3.7109375" style="478" customWidth="1"/>
    <col min="8817" max="8817" width="12.7109375" style="478" customWidth="1"/>
    <col min="8818" max="8818" width="47.42578125" style="478" customWidth="1"/>
    <col min="8819" max="8827" width="0" style="478" hidden="1" customWidth="1"/>
    <col min="8828" max="8828" width="11.7109375" style="478" customWidth="1"/>
    <col min="8829" max="8829" width="6.42578125" style="478" bestFit="1" customWidth="1"/>
    <col min="8830" max="8830" width="11.7109375" style="478" customWidth="1"/>
    <col min="8831" max="8831" width="0" style="478" hidden="1" customWidth="1"/>
    <col min="8832" max="8832" width="3.7109375" style="478" customWidth="1"/>
    <col min="8833" max="8833" width="11.140625" style="478" bestFit="1" customWidth="1"/>
    <col min="8834" max="9061" width="10.5703125" style="478"/>
    <col min="9062" max="9069" width="0" style="478" hidden="1" customWidth="1"/>
    <col min="9070" max="9072" width="3.7109375" style="478" customWidth="1"/>
    <col min="9073" max="9073" width="12.7109375" style="478" customWidth="1"/>
    <col min="9074" max="9074" width="47.42578125" style="478" customWidth="1"/>
    <col min="9075" max="9083" width="0" style="478" hidden="1" customWidth="1"/>
    <col min="9084" max="9084" width="11.7109375" style="478" customWidth="1"/>
    <col min="9085" max="9085" width="6.42578125" style="478" bestFit="1" customWidth="1"/>
    <col min="9086" max="9086" width="11.7109375" style="478" customWidth="1"/>
    <col min="9087" max="9087" width="0" style="478" hidden="1" customWidth="1"/>
    <col min="9088" max="9088" width="3.7109375" style="478" customWidth="1"/>
    <col min="9089" max="9089" width="11.140625" style="478" bestFit="1" customWidth="1"/>
    <col min="9090" max="9317" width="10.5703125" style="478"/>
    <col min="9318" max="9325" width="0" style="478" hidden="1" customWidth="1"/>
    <col min="9326" max="9328" width="3.7109375" style="478" customWidth="1"/>
    <col min="9329" max="9329" width="12.7109375" style="478" customWidth="1"/>
    <col min="9330" max="9330" width="47.42578125" style="478" customWidth="1"/>
    <col min="9331" max="9339" width="0" style="478" hidden="1" customWidth="1"/>
    <col min="9340" max="9340" width="11.7109375" style="478" customWidth="1"/>
    <col min="9341" max="9341" width="6.42578125" style="478" bestFit="1" customWidth="1"/>
    <col min="9342" max="9342" width="11.7109375" style="478" customWidth="1"/>
    <col min="9343" max="9343" width="0" style="478" hidden="1" customWidth="1"/>
    <col min="9344" max="9344" width="3.7109375" style="478" customWidth="1"/>
    <col min="9345" max="9345" width="11.140625" style="478" bestFit="1" customWidth="1"/>
    <col min="9346" max="9573" width="10.5703125" style="478"/>
    <col min="9574" max="9581" width="0" style="478" hidden="1" customWidth="1"/>
    <col min="9582" max="9584" width="3.7109375" style="478" customWidth="1"/>
    <col min="9585" max="9585" width="12.7109375" style="478" customWidth="1"/>
    <col min="9586" max="9586" width="47.42578125" style="478" customWidth="1"/>
    <col min="9587" max="9595" width="0" style="478" hidden="1" customWidth="1"/>
    <col min="9596" max="9596" width="11.7109375" style="478" customWidth="1"/>
    <col min="9597" max="9597" width="6.42578125" style="478" bestFit="1" customWidth="1"/>
    <col min="9598" max="9598" width="11.7109375" style="478" customWidth="1"/>
    <col min="9599" max="9599" width="0" style="478" hidden="1" customWidth="1"/>
    <col min="9600" max="9600" width="3.7109375" style="478" customWidth="1"/>
    <col min="9601" max="9601" width="11.140625" style="478" bestFit="1" customWidth="1"/>
    <col min="9602" max="9829" width="10.5703125" style="478"/>
    <col min="9830" max="9837" width="0" style="478" hidden="1" customWidth="1"/>
    <col min="9838" max="9840" width="3.7109375" style="478" customWidth="1"/>
    <col min="9841" max="9841" width="12.7109375" style="478" customWidth="1"/>
    <col min="9842" max="9842" width="47.42578125" style="478" customWidth="1"/>
    <col min="9843" max="9851" width="0" style="478" hidden="1" customWidth="1"/>
    <col min="9852" max="9852" width="11.7109375" style="478" customWidth="1"/>
    <col min="9853" max="9853" width="6.42578125" style="478" bestFit="1" customWidth="1"/>
    <col min="9854" max="9854" width="11.7109375" style="478" customWidth="1"/>
    <col min="9855" max="9855" width="0" style="478" hidden="1" customWidth="1"/>
    <col min="9856" max="9856" width="3.7109375" style="478" customWidth="1"/>
    <col min="9857" max="9857" width="11.140625" style="478" bestFit="1" customWidth="1"/>
    <col min="9858" max="10085" width="10.5703125" style="478"/>
    <col min="10086" max="10093" width="0" style="478" hidden="1" customWidth="1"/>
    <col min="10094" max="10096" width="3.7109375" style="478" customWidth="1"/>
    <col min="10097" max="10097" width="12.7109375" style="478" customWidth="1"/>
    <col min="10098" max="10098" width="47.42578125" style="478" customWidth="1"/>
    <col min="10099" max="10107" width="0" style="478" hidden="1" customWidth="1"/>
    <col min="10108" max="10108" width="11.7109375" style="478" customWidth="1"/>
    <col min="10109" max="10109" width="6.42578125" style="478" bestFit="1" customWidth="1"/>
    <col min="10110" max="10110" width="11.7109375" style="478" customWidth="1"/>
    <col min="10111" max="10111" width="0" style="478" hidden="1" customWidth="1"/>
    <col min="10112" max="10112" width="3.7109375" style="478" customWidth="1"/>
    <col min="10113" max="10113" width="11.140625" style="478" bestFit="1" customWidth="1"/>
    <col min="10114" max="10341" width="10.5703125" style="478"/>
    <col min="10342" max="10349" width="0" style="478" hidden="1" customWidth="1"/>
    <col min="10350" max="10352" width="3.7109375" style="478" customWidth="1"/>
    <col min="10353" max="10353" width="12.7109375" style="478" customWidth="1"/>
    <col min="10354" max="10354" width="47.42578125" style="478" customWidth="1"/>
    <col min="10355" max="10363" width="0" style="478" hidden="1" customWidth="1"/>
    <col min="10364" max="10364" width="11.7109375" style="478" customWidth="1"/>
    <col min="10365" max="10365" width="6.42578125" style="478" bestFit="1" customWidth="1"/>
    <col min="10366" max="10366" width="11.7109375" style="478" customWidth="1"/>
    <col min="10367" max="10367" width="0" style="478" hidden="1" customWidth="1"/>
    <col min="10368" max="10368" width="3.7109375" style="478" customWidth="1"/>
    <col min="10369" max="10369" width="11.140625" style="478" bestFit="1" customWidth="1"/>
    <col min="10370" max="10597" width="10.5703125" style="478"/>
    <col min="10598" max="10605" width="0" style="478" hidden="1" customWidth="1"/>
    <col min="10606" max="10608" width="3.7109375" style="478" customWidth="1"/>
    <col min="10609" max="10609" width="12.7109375" style="478" customWidth="1"/>
    <col min="10610" max="10610" width="47.42578125" style="478" customWidth="1"/>
    <col min="10611" max="10619" width="0" style="478" hidden="1" customWidth="1"/>
    <col min="10620" max="10620" width="11.7109375" style="478" customWidth="1"/>
    <col min="10621" max="10621" width="6.42578125" style="478" bestFit="1" customWidth="1"/>
    <col min="10622" max="10622" width="11.7109375" style="478" customWidth="1"/>
    <col min="10623" max="10623" width="0" style="478" hidden="1" customWidth="1"/>
    <col min="10624" max="10624" width="3.7109375" style="478" customWidth="1"/>
    <col min="10625" max="10625" width="11.140625" style="478" bestFit="1" customWidth="1"/>
    <col min="10626" max="10853" width="10.5703125" style="478"/>
    <col min="10854" max="10861" width="0" style="478" hidden="1" customWidth="1"/>
    <col min="10862" max="10864" width="3.7109375" style="478" customWidth="1"/>
    <col min="10865" max="10865" width="12.7109375" style="478" customWidth="1"/>
    <col min="10866" max="10866" width="47.42578125" style="478" customWidth="1"/>
    <col min="10867" max="10875" width="0" style="478" hidden="1" customWidth="1"/>
    <col min="10876" max="10876" width="11.7109375" style="478" customWidth="1"/>
    <col min="10877" max="10877" width="6.42578125" style="478" bestFit="1" customWidth="1"/>
    <col min="10878" max="10878" width="11.7109375" style="478" customWidth="1"/>
    <col min="10879" max="10879" width="0" style="478" hidden="1" customWidth="1"/>
    <col min="10880" max="10880" width="3.7109375" style="478" customWidth="1"/>
    <col min="10881" max="10881" width="11.140625" style="478" bestFit="1" customWidth="1"/>
    <col min="10882" max="11109" width="10.5703125" style="478"/>
    <col min="11110" max="11117" width="0" style="478" hidden="1" customWidth="1"/>
    <col min="11118" max="11120" width="3.7109375" style="478" customWidth="1"/>
    <col min="11121" max="11121" width="12.7109375" style="478" customWidth="1"/>
    <col min="11122" max="11122" width="47.42578125" style="478" customWidth="1"/>
    <col min="11123" max="11131" width="0" style="478" hidden="1" customWidth="1"/>
    <col min="11132" max="11132" width="11.7109375" style="478" customWidth="1"/>
    <col min="11133" max="11133" width="6.42578125" style="478" bestFit="1" customWidth="1"/>
    <col min="11134" max="11134" width="11.7109375" style="478" customWidth="1"/>
    <col min="11135" max="11135" width="0" style="478" hidden="1" customWidth="1"/>
    <col min="11136" max="11136" width="3.7109375" style="478" customWidth="1"/>
    <col min="11137" max="11137" width="11.140625" style="478" bestFit="1" customWidth="1"/>
    <col min="11138" max="11365" width="10.5703125" style="478"/>
    <col min="11366" max="11373" width="0" style="478" hidden="1" customWidth="1"/>
    <col min="11374" max="11376" width="3.7109375" style="478" customWidth="1"/>
    <col min="11377" max="11377" width="12.7109375" style="478" customWidth="1"/>
    <col min="11378" max="11378" width="47.42578125" style="478" customWidth="1"/>
    <col min="11379" max="11387" width="0" style="478" hidden="1" customWidth="1"/>
    <col min="11388" max="11388" width="11.7109375" style="478" customWidth="1"/>
    <col min="11389" max="11389" width="6.42578125" style="478" bestFit="1" customWidth="1"/>
    <col min="11390" max="11390" width="11.7109375" style="478" customWidth="1"/>
    <col min="11391" max="11391" width="0" style="478" hidden="1" customWidth="1"/>
    <col min="11392" max="11392" width="3.7109375" style="478" customWidth="1"/>
    <col min="11393" max="11393" width="11.140625" style="478" bestFit="1" customWidth="1"/>
    <col min="11394" max="11621" width="10.5703125" style="478"/>
    <col min="11622" max="11629" width="0" style="478" hidden="1" customWidth="1"/>
    <col min="11630" max="11632" width="3.7109375" style="478" customWidth="1"/>
    <col min="11633" max="11633" width="12.7109375" style="478" customWidth="1"/>
    <col min="11634" max="11634" width="47.42578125" style="478" customWidth="1"/>
    <col min="11635" max="11643" width="0" style="478" hidden="1" customWidth="1"/>
    <col min="11644" max="11644" width="11.7109375" style="478" customWidth="1"/>
    <col min="11645" max="11645" width="6.42578125" style="478" bestFit="1" customWidth="1"/>
    <col min="11646" max="11646" width="11.7109375" style="478" customWidth="1"/>
    <col min="11647" max="11647" width="0" style="478" hidden="1" customWidth="1"/>
    <col min="11648" max="11648" width="3.7109375" style="478" customWidth="1"/>
    <col min="11649" max="11649" width="11.140625" style="478" bestFit="1" customWidth="1"/>
    <col min="11650" max="11877" width="10.5703125" style="478"/>
    <col min="11878" max="11885" width="0" style="478" hidden="1" customWidth="1"/>
    <col min="11886" max="11888" width="3.7109375" style="478" customWidth="1"/>
    <col min="11889" max="11889" width="12.7109375" style="478" customWidth="1"/>
    <col min="11890" max="11890" width="47.42578125" style="478" customWidth="1"/>
    <col min="11891" max="11899" width="0" style="478" hidden="1" customWidth="1"/>
    <col min="11900" max="11900" width="11.7109375" style="478" customWidth="1"/>
    <col min="11901" max="11901" width="6.42578125" style="478" bestFit="1" customWidth="1"/>
    <col min="11902" max="11902" width="11.7109375" style="478" customWidth="1"/>
    <col min="11903" max="11903" width="0" style="478" hidden="1" customWidth="1"/>
    <col min="11904" max="11904" width="3.7109375" style="478" customWidth="1"/>
    <col min="11905" max="11905" width="11.140625" style="478" bestFit="1" customWidth="1"/>
    <col min="11906" max="12133" width="10.5703125" style="478"/>
    <col min="12134" max="12141" width="0" style="478" hidden="1" customWidth="1"/>
    <col min="12142" max="12144" width="3.7109375" style="478" customWidth="1"/>
    <col min="12145" max="12145" width="12.7109375" style="478" customWidth="1"/>
    <col min="12146" max="12146" width="47.42578125" style="478" customWidth="1"/>
    <col min="12147" max="12155" width="0" style="478" hidden="1" customWidth="1"/>
    <col min="12156" max="12156" width="11.7109375" style="478" customWidth="1"/>
    <col min="12157" max="12157" width="6.42578125" style="478" bestFit="1" customWidth="1"/>
    <col min="12158" max="12158" width="11.7109375" style="478" customWidth="1"/>
    <col min="12159" max="12159" width="0" style="478" hidden="1" customWidth="1"/>
    <col min="12160" max="12160" width="3.7109375" style="478" customWidth="1"/>
    <col min="12161" max="12161" width="11.140625" style="478" bestFit="1" customWidth="1"/>
    <col min="12162" max="12389" width="10.5703125" style="478"/>
    <col min="12390" max="12397" width="0" style="478" hidden="1" customWidth="1"/>
    <col min="12398" max="12400" width="3.7109375" style="478" customWidth="1"/>
    <col min="12401" max="12401" width="12.7109375" style="478" customWidth="1"/>
    <col min="12402" max="12402" width="47.42578125" style="478" customWidth="1"/>
    <col min="12403" max="12411" width="0" style="478" hidden="1" customWidth="1"/>
    <col min="12412" max="12412" width="11.7109375" style="478" customWidth="1"/>
    <col min="12413" max="12413" width="6.42578125" style="478" bestFit="1" customWidth="1"/>
    <col min="12414" max="12414" width="11.7109375" style="478" customWidth="1"/>
    <col min="12415" max="12415" width="0" style="478" hidden="1" customWidth="1"/>
    <col min="12416" max="12416" width="3.7109375" style="478" customWidth="1"/>
    <col min="12417" max="12417" width="11.140625" style="478" bestFit="1" customWidth="1"/>
    <col min="12418" max="12645" width="10.5703125" style="478"/>
    <col min="12646" max="12653" width="0" style="478" hidden="1" customWidth="1"/>
    <col min="12654" max="12656" width="3.7109375" style="478" customWidth="1"/>
    <col min="12657" max="12657" width="12.7109375" style="478" customWidth="1"/>
    <col min="12658" max="12658" width="47.42578125" style="478" customWidth="1"/>
    <col min="12659" max="12667" width="0" style="478" hidden="1" customWidth="1"/>
    <col min="12668" max="12668" width="11.7109375" style="478" customWidth="1"/>
    <col min="12669" max="12669" width="6.42578125" style="478" bestFit="1" customWidth="1"/>
    <col min="12670" max="12670" width="11.7109375" style="478" customWidth="1"/>
    <col min="12671" max="12671" width="0" style="478" hidden="1" customWidth="1"/>
    <col min="12672" max="12672" width="3.7109375" style="478" customWidth="1"/>
    <col min="12673" max="12673" width="11.140625" style="478" bestFit="1" customWidth="1"/>
    <col min="12674" max="12901" width="10.5703125" style="478"/>
    <col min="12902" max="12909" width="0" style="478" hidden="1" customWidth="1"/>
    <col min="12910" max="12912" width="3.7109375" style="478" customWidth="1"/>
    <col min="12913" max="12913" width="12.7109375" style="478" customWidth="1"/>
    <col min="12914" max="12914" width="47.42578125" style="478" customWidth="1"/>
    <col min="12915" max="12923" width="0" style="478" hidden="1" customWidth="1"/>
    <col min="12924" max="12924" width="11.7109375" style="478" customWidth="1"/>
    <col min="12925" max="12925" width="6.42578125" style="478" bestFit="1" customWidth="1"/>
    <col min="12926" max="12926" width="11.7109375" style="478" customWidth="1"/>
    <col min="12927" max="12927" width="0" style="478" hidden="1" customWidth="1"/>
    <col min="12928" max="12928" width="3.7109375" style="478" customWidth="1"/>
    <col min="12929" max="12929" width="11.140625" style="478" bestFit="1" customWidth="1"/>
    <col min="12930" max="13157" width="10.5703125" style="478"/>
    <col min="13158" max="13165" width="0" style="478" hidden="1" customWidth="1"/>
    <col min="13166" max="13168" width="3.7109375" style="478" customWidth="1"/>
    <col min="13169" max="13169" width="12.7109375" style="478" customWidth="1"/>
    <col min="13170" max="13170" width="47.42578125" style="478" customWidth="1"/>
    <col min="13171" max="13179" width="0" style="478" hidden="1" customWidth="1"/>
    <col min="13180" max="13180" width="11.7109375" style="478" customWidth="1"/>
    <col min="13181" max="13181" width="6.42578125" style="478" bestFit="1" customWidth="1"/>
    <col min="13182" max="13182" width="11.7109375" style="478" customWidth="1"/>
    <col min="13183" max="13183" width="0" style="478" hidden="1" customWidth="1"/>
    <col min="13184" max="13184" width="3.7109375" style="478" customWidth="1"/>
    <col min="13185" max="13185" width="11.140625" style="478" bestFit="1" customWidth="1"/>
    <col min="13186" max="13413" width="10.5703125" style="478"/>
    <col min="13414" max="13421" width="0" style="478" hidden="1" customWidth="1"/>
    <col min="13422" max="13424" width="3.7109375" style="478" customWidth="1"/>
    <col min="13425" max="13425" width="12.7109375" style="478" customWidth="1"/>
    <col min="13426" max="13426" width="47.42578125" style="478" customWidth="1"/>
    <col min="13427" max="13435" width="0" style="478" hidden="1" customWidth="1"/>
    <col min="13436" max="13436" width="11.7109375" style="478" customWidth="1"/>
    <col min="13437" max="13437" width="6.42578125" style="478" bestFit="1" customWidth="1"/>
    <col min="13438" max="13438" width="11.7109375" style="478" customWidth="1"/>
    <col min="13439" max="13439" width="0" style="478" hidden="1" customWidth="1"/>
    <col min="13440" max="13440" width="3.7109375" style="478" customWidth="1"/>
    <col min="13441" max="13441" width="11.140625" style="478" bestFit="1" customWidth="1"/>
    <col min="13442" max="13669" width="10.5703125" style="478"/>
    <col min="13670" max="13677" width="0" style="478" hidden="1" customWidth="1"/>
    <col min="13678" max="13680" width="3.7109375" style="478" customWidth="1"/>
    <col min="13681" max="13681" width="12.7109375" style="478" customWidth="1"/>
    <col min="13682" max="13682" width="47.42578125" style="478" customWidth="1"/>
    <col min="13683" max="13691" width="0" style="478" hidden="1" customWidth="1"/>
    <col min="13692" max="13692" width="11.7109375" style="478" customWidth="1"/>
    <col min="13693" max="13693" width="6.42578125" style="478" bestFit="1" customWidth="1"/>
    <col min="13694" max="13694" width="11.7109375" style="478" customWidth="1"/>
    <col min="13695" max="13695" width="0" style="478" hidden="1" customWidth="1"/>
    <col min="13696" max="13696" width="3.7109375" style="478" customWidth="1"/>
    <col min="13697" max="13697" width="11.140625" style="478" bestFit="1" customWidth="1"/>
    <col min="13698" max="13925" width="10.5703125" style="478"/>
    <col min="13926" max="13933" width="0" style="478" hidden="1" customWidth="1"/>
    <col min="13934" max="13936" width="3.7109375" style="478" customWidth="1"/>
    <col min="13937" max="13937" width="12.7109375" style="478" customWidth="1"/>
    <col min="13938" max="13938" width="47.42578125" style="478" customWidth="1"/>
    <col min="13939" max="13947" width="0" style="478" hidden="1" customWidth="1"/>
    <col min="13948" max="13948" width="11.7109375" style="478" customWidth="1"/>
    <col min="13949" max="13949" width="6.42578125" style="478" bestFit="1" customWidth="1"/>
    <col min="13950" max="13950" width="11.7109375" style="478" customWidth="1"/>
    <col min="13951" max="13951" width="0" style="478" hidden="1" customWidth="1"/>
    <col min="13952" max="13952" width="3.7109375" style="478" customWidth="1"/>
    <col min="13953" max="13953" width="11.140625" style="478" bestFit="1" customWidth="1"/>
    <col min="13954" max="14181" width="10.5703125" style="478"/>
    <col min="14182" max="14189" width="0" style="478" hidden="1" customWidth="1"/>
    <col min="14190" max="14192" width="3.7109375" style="478" customWidth="1"/>
    <col min="14193" max="14193" width="12.7109375" style="478" customWidth="1"/>
    <col min="14194" max="14194" width="47.42578125" style="478" customWidth="1"/>
    <col min="14195" max="14203" width="0" style="478" hidden="1" customWidth="1"/>
    <col min="14204" max="14204" width="11.7109375" style="478" customWidth="1"/>
    <col min="14205" max="14205" width="6.42578125" style="478" bestFit="1" customWidth="1"/>
    <col min="14206" max="14206" width="11.7109375" style="478" customWidth="1"/>
    <col min="14207" max="14207" width="0" style="478" hidden="1" customWidth="1"/>
    <col min="14208" max="14208" width="3.7109375" style="478" customWidth="1"/>
    <col min="14209" max="14209" width="11.140625" style="478" bestFit="1" customWidth="1"/>
    <col min="14210" max="14437" width="10.5703125" style="478"/>
    <col min="14438" max="14445" width="0" style="478" hidden="1" customWidth="1"/>
    <col min="14446" max="14448" width="3.7109375" style="478" customWidth="1"/>
    <col min="14449" max="14449" width="12.7109375" style="478" customWidth="1"/>
    <col min="14450" max="14450" width="47.42578125" style="478" customWidth="1"/>
    <col min="14451" max="14459" width="0" style="478" hidden="1" customWidth="1"/>
    <col min="14460" max="14460" width="11.7109375" style="478" customWidth="1"/>
    <col min="14461" max="14461" width="6.42578125" style="478" bestFit="1" customWidth="1"/>
    <col min="14462" max="14462" width="11.7109375" style="478" customWidth="1"/>
    <col min="14463" max="14463" width="0" style="478" hidden="1" customWidth="1"/>
    <col min="14464" max="14464" width="3.7109375" style="478" customWidth="1"/>
    <col min="14465" max="14465" width="11.140625" style="478" bestFit="1" customWidth="1"/>
    <col min="14466" max="14693" width="10.5703125" style="478"/>
    <col min="14694" max="14701" width="0" style="478" hidden="1" customWidth="1"/>
    <col min="14702" max="14704" width="3.7109375" style="478" customWidth="1"/>
    <col min="14705" max="14705" width="12.7109375" style="478" customWidth="1"/>
    <col min="14706" max="14706" width="47.42578125" style="478" customWidth="1"/>
    <col min="14707" max="14715" width="0" style="478" hidden="1" customWidth="1"/>
    <col min="14716" max="14716" width="11.7109375" style="478" customWidth="1"/>
    <col min="14717" max="14717" width="6.42578125" style="478" bestFit="1" customWidth="1"/>
    <col min="14718" max="14718" width="11.7109375" style="478" customWidth="1"/>
    <col min="14719" max="14719" width="0" style="478" hidden="1" customWidth="1"/>
    <col min="14720" max="14720" width="3.7109375" style="478" customWidth="1"/>
    <col min="14721" max="14721" width="11.140625" style="478" bestFit="1" customWidth="1"/>
    <col min="14722" max="14949" width="10.5703125" style="478"/>
    <col min="14950" max="14957" width="0" style="478" hidden="1" customWidth="1"/>
    <col min="14958" max="14960" width="3.7109375" style="478" customWidth="1"/>
    <col min="14961" max="14961" width="12.7109375" style="478" customWidth="1"/>
    <col min="14962" max="14962" width="47.42578125" style="478" customWidth="1"/>
    <col min="14963" max="14971" width="0" style="478" hidden="1" customWidth="1"/>
    <col min="14972" max="14972" width="11.7109375" style="478" customWidth="1"/>
    <col min="14973" max="14973" width="6.42578125" style="478" bestFit="1" customWidth="1"/>
    <col min="14974" max="14974" width="11.7109375" style="478" customWidth="1"/>
    <col min="14975" max="14975" width="0" style="478" hidden="1" customWidth="1"/>
    <col min="14976" max="14976" width="3.7109375" style="478" customWidth="1"/>
    <col min="14977" max="14977" width="11.140625" style="478" bestFit="1" customWidth="1"/>
    <col min="14978" max="15205" width="10.5703125" style="478"/>
    <col min="15206" max="15213" width="0" style="478" hidden="1" customWidth="1"/>
    <col min="15214" max="15216" width="3.7109375" style="478" customWidth="1"/>
    <col min="15217" max="15217" width="12.7109375" style="478" customWidth="1"/>
    <col min="15218" max="15218" width="47.42578125" style="478" customWidth="1"/>
    <col min="15219" max="15227" width="0" style="478" hidden="1" customWidth="1"/>
    <col min="15228" max="15228" width="11.7109375" style="478" customWidth="1"/>
    <col min="15229" max="15229" width="6.42578125" style="478" bestFit="1" customWidth="1"/>
    <col min="15230" max="15230" width="11.7109375" style="478" customWidth="1"/>
    <col min="15231" max="15231" width="0" style="478" hidden="1" customWidth="1"/>
    <col min="15232" max="15232" width="3.7109375" style="478" customWidth="1"/>
    <col min="15233" max="15233" width="11.140625" style="478" bestFit="1" customWidth="1"/>
    <col min="15234" max="15461" width="10.5703125" style="478"/>
    <col min="15462" max="15469" width="0" style="478" hidden="1" customWidth="1"/>
    <col min="15470" max="15472" width="3.7109375" style="478" customWidth="1"/>
    <col min="15473" max="15473" width="12.7109375" style="478" customWidth="1"/>
    <col min="15474" max="15474" width="47.42578125" style="478" customWidth="1"/>
    <col min="15475" max="15483" width="0" style="478" hidden="1" customWidth="1"/>
    <col min="15484" max="15484" width="11.7109375" style="478" customWidth="1"/>
    <col min="15485" max="15485" width="6.42578125" style="478" bestFit="1" customWidth="1"/>
    <col min="15486" max="15486" width="11.7109375" style="478" customWidth="1"/>
    <col min="15487" max="15487" width="0" style="478" hidden="1" customWidth="1"/>
    <col min="15488" max="15488" width="3.7109375" style="478" customWidth="1"/>
    <col min="15489" max="15489" width="11.140625" style="478" bestFit="1" customWidth="1"/>
    <col min="15490" max="15717" width="10.5703125" style="478"/>
    <col min="15718" max="15725" width="0" style="478" hidden="1" customWidth="1"/>
    <col min="15726" max="15728" width="3.7109375" style="478" customWidth="1"/>
    <col min="15729" max="15729" width="12.7109375" style="478" customWidth="1"/>
    <col min="15730" max="15730" width="47.42578125" style="478" customWidth="1"/>
    <col min="15731" max="15739" width="0" style="478" hidden="1" customWidth="1"/>
    <col min="15740" max="15740" width="11.7109375" style="478" customWidth="1"/>
    <col min="15741" max="15741" width="6.42578125" style="478" bestFit="1" customWidth="1"/>
    <col min="15742" max="15742" width="11.7109375" style="478" customWidth="1"/>
    <col min="15743" max="15743" width="0" style="478" hidden="1" customWidth="1"/>
    <col min="15744" max="15744" width="3.7109375" style="478" customWidth="1"/>
    <col min="15745" max="15745" width="11.140625" style="478" bestFit="1" customWidth="1"/>
    <col min="15746" max="15973" width="10.5703125" style="478"/>
    <col min="15974" max="15981" width="0" style="478" hidden="1" customWidth="1"/>
    <col min="15982" max="15984" width="3.7109375" style="478" customWidth="1"/>
    <col min="15985" max="15985" width="12.7109375" style="478" customWidth="1"/>
    <col min="15986" max="15986" width="47.42578125" style="478" customWidth="1"/>
    <col min="15987" max="15995" width="0" style="478" hidden="1" customWidth="1"/>
    <col min="15996" max="15996" width="11.7109375" style="478" customWidth="1"/>
    <col min="15997" max="15997" width="6.42578125" style="478" bestFit="1" customWidth="1"/>
    <col min="15998" max="15998" width="11.7109375" style="478" customWidth="1"/>
    <col min="15999" max="15999" width="0" style="478" hidden="1" customWidth="1"/>
    <col min="16000" max="16000" width="3.7109375" style="478" customWidth="1"/>
    <col min="16001" max="16001" width="11.140625" style="478" bestFit="1" customWidth="1"/>
    <col min="16002" max="16229" width="10.5703125" style="478"/>
    <col min="16230" max="16237" width="0" style="478" hidden="1" customWidth="1"/>
    <col min="16238" max="16240" width="3.7109375" style="478" customWidth="1"/>
    <col min="16241" max="16241" width="12.7109375" style="478" customWidth="1"/>
    <col min="16242" max="16242" width="47.42578125" style="478" customWidth="1"/>
    <col min="16243" max="16251" width="0" style="478" hidden="1" customWidth="1"/>
    <col min="16252" max="16252" width="11.7109375" style="478" customWidth="1"/>
    <col min="16253" max="16253" width="6.42578125" style="478" bestFit="1" customWidth="1"/>
    <col min="16254" max="16254" width="11.7109375" style="478" customWidth="1"/>
    <col min="16255" max="16255" width="0" style="478" hidden="1" customWidth="1"/>
    <col min="16256" max="16256" width="3.7109375" style="478" customWidth="1"/>
    <col min="16257" max="16257" width="11.140625" style="478" bestFit="1" customWidth="1"/>
    <col min="16258" max="16384" width="10.5703125" style="478"/>
  </cols>
  <sheetData>
    <row r="1" spans="1:141" hidden="1"/>
    <row r="2" spans="1:141" hidden="1"/>
    <row r="3" spans="1:141" hidden="1"/>
    <row r="4" spans="1:141" ht="3" customHeight="1">
      <c r="J4" s="483"/>
      <c r="K4" s="483"/>
      <c r="L4" s="479"/>
      <c r="M4" s="479"/>
      <c r="N4" s="479"/>
      <c r="O4" s="486"/>
      <c r="P4" s="486"/>
      <c r="Q4" s="486"/>
      <c r="R4" s="486"/>
      <c r="S4" s="486"/>
      <c r="T4" s="486"/>
      <c r="U4" s="486"/>
      <c r="V4" s="486"/>
      <c r="W4" s="486"/>
      <c r="X4" s="486"/>
      <c r="Y4" s="486"/>
      <c r="Z4" s="479"/>
      <c r="AA4" s="999"/>
      <c r="AB4" s="999"/>
      <c r="AC4" s="999"/>
      <c r="AD4" s="999"/>
      <c r="AE4" s="999"/>
      <c r="AF4" s="999"/>
      <c r="AG4" s="999"/>
      <c r="AH4" s="999"/>
      <c r="AI4" s="999"/>
      <c r="AJ4" s="999"/>
      <c r="AK4" s="999"/>
      <c r="AL4" s="992"/>
      <c r="AM4" s="999"/>
      <c r="AN4" s="999"/>
      <c r="AO4" s="999"/>
      <c r="AP4" s="999"/>
      <c r="AQ4" s="999"/>
      <c r="AR4" s="999"/>
      <c r="AS4" s="999"/>
      <c r="AT4" s="999"/>
      <c r="AU4" s="999"/>
      <c r="AV4" s="999"/>
      <c r="AW4" s="999"/>
      <c r="AX4" s="992"/>
      <c r="AY4" s="999"/>
      <c r="AZ4" s="999"/>
      <c r="BA4" s="999"/>
      <c r="BB4" s="999"/>
      <c r="BC4" s="999"/>
      <c r="BD4" s="999"/>
      <c r="BE4" s="999"/>
      <c r="BF4" s="999"/>
      <c r="BG4" s="999"/>
      <c r="BH4" s="999"/>
      <c r="BI4" s="999"/>
      <c r="BJ4" s="992"/>
      <c r="BK4" s="999"/>
      <c r="BL4" s="999"/>
      <c r="BM4" s="999"/>
      <c r="BN4" s="999"/>
      <c r="BO4" s="999"/>
      <c r="BP4" s="999"/>
      <c r="BQ4" s="999"/>
      <c r="BR4" s="999"/>
      <c r="BS4" s="999"/>
      <c r="BT4" s="999"/>
      <c r="BU4" s="999"/>
      <c r="BV4" s="992"/>
      <c r="BW4" s="999"/>
      <c r="BX4" s="999"/>
      <c r="BY4" s="999"/>
      <c r="BZ4" s="999"/>
      <c r="CA4" s="999"/>
      <c r="CB4" s="999"/>
      <c r="CC4" s="999"/>
      <c r="CD4" s="999"/>
      <c r="CE4" s="999"/>
      <c r="CF4" s="999"/>
      <c r="CG4" s="999"/>
      <c r="CH4" s="992"/>
      <c r="CI4" s="999"/>
      <c r="CJ4" s="999"/>
      <c r="CK4" s="999"/>
      <c r="CL4" s="999"/>
      <c r="CM4" s="999"/>
      <c r="CN4" s="999"/>
      <c r="CO4" s="999"/>
      <c r="CP4" s="999"/>
      <c r="CQ4" s="999"/>
      <c r="CR4" s="999"/>
      <c r="CS4" s="999"/>
      <c r="CT4" s="992"/>
      <c r="CU4" s="999"/>
      <c r="CV4" s="999"/>
      <c r="CW4" s="999"/>
      <c r="CX4" s="999"/>
      <c r="CY4" s="999"/>
      <c r="CZ4" s="999"/>
      <c r="DA4" s="999"/>
      <c r="DB4" s="999"/>
      <c r="DC4" s="999"/>
      <c r="DD4" s="999"/>
      <c r="DE4" s="999"/>
      <c r="DF4" s="992"/>
      <c r="DG4" s="999"/>
      <c r="DH4" s="999"/>
      <c r="DI4" s="999"/>
      <c r="DJ4" s="999"/>
      <c r="DK4" s="999"/>
      <c r="DL4" s="999"/>
      <c r="DM4" s="999"/>
      <c r="DN4" s="999"/>
      <c r="DO4" s="999"/>
      <c r="DP4" s="999"/>
      <c r="DQ4" s="999"/>
      <c r="DR4" s="992"/>
      <c r="DS4" s="999"/>
      <c r="DT4" s="999"/>
      <c r="DU4" s="999"/>
      <c r="DV4" s="999"/>
      <c r="DW4" s="999"/>
      <c r="DX4" s="999"/>
      <c r="DY4" s="999"/>
      <c r="DZ4" s="999"/>
      <c r="EA4" s="999"/>
      <c r="EB4" s="999"/>
      <c r="EC4" s="999"/>
      <c r="ED4" s="992"/>
    </row>
    <row r="5" spans="1:141" ht="22.5" customHeight="1">
      <c r="J5" s="483"/>
      <c r="K5" s="483"/>
      <c r="L5" s="1235" t="s">
        <v>666</v>
      </c>
      <c r="M5" s="1235"/>
      <c r="N5" s="1235"/>
      <c r="O5" s="1235"/>
      <c r="P5" s="1235"/>
      <c r="Q5" s="1235"/>
      <c r="R5" s="1235"/>
      <c r="S5" s="1235"/>
      <c r="T5" s="1235"/>
      <c r="U5" s="580"/>
      <c r="V5" s="524"/>
      <c r="W5" s="524"/>
      <c r="X5" s="586"/>
      <c r="Y5" s="586"/>
      <c r="Z5" s="498"/>
      <c r="AA5" s="580"/>
      <c r="AB5" s="580"/>
      <c r="AC5" s="580"/>
      <c r="AD5" s="580"/>
      <c r="AE5" s="580"/>
      <c r="AF5" s="580"/>
      <c r="AG5" s="580"/>
      <c r="AJ5" s="1009"/>
      <c r="AK5" s="1009"/>
      <c r="AL5" s="580"/>
      <c r="AM5" s="580"/>
      <c r="AN5" s="580"/>
      <c r="AO5" s="580"/>
      <c r="AP5" s="580"/>
      <c r="AQ5" s="580"/>
      <c r="AR5" s="580"/>
      <c r="AS5" s="580"/>
      <c r="AV5" s="1009"/>
      <c r="AW5" s="1009"/>
      <c r="AX5" s="580"/>
      <c r="AY5" s="580"/>
      <c r="AZ5" s="580"/>
      <c r="BA5" s="580"/>
      <c r="BB5" s="580"/>
      <c r="BC5" s="580"/>
      <c r="BD5" s="580"/>
      <c r="BE5" s="580"/>
      <c r="BH5" s="1009"/>
      <c r="BI5" s="1009"/>
      <c r="BJ5" s="580"/>
      <c r="BK5" s="580"/>
      <c r="BL5" s="580"/>
      <c r="BM5" s="580"/>
      <c r="BN5" s="580"/>
      <c r="BO5" s="580"/>
      <c r="BP5" s="580"/>
      <c r="BQ5" s="580"/>
      <c r="BT5" s="1009"/>
      <c r="BU5" s="1009"/>
      <c r="BV5" s="580"/>
      <c r="BW5" s="580"/>
      <c r="BX5" s="580"/>
      <c r="BY5" s="580"/>
      <c r="BZ5" s="580"/>
      <c r="CA5" s="580"/>
      <c r="CB5" s="580"/>
      <c r="CC5" s="580"/>
      <c r="CF5" s="1009"/>
      <c r="CG5" s="1009"/>
      <c r="CH5" s="580"/>
      <c r="CI5" s="580"/>
      <c r="CJ5" s="580"/>
      <c r="CK5" s="580"/>
      <c r="CL5" s="580"/>
      <c r="CM5" s="580"/>
      <c r="CN5" s="580"/>
      <c r="CO5" s="580"/>
      <c r="CR5" s="1009"/>
      <c r="CS5" s="1009"/>
      <c r="CT5" s="580"/>
      <c r="CU5" s="580"/>
      <c r="CV5" s="580"/>
      <c r="CW5" s="580"/>
      <c r="CX5" s="580"/>
      <c r="CY5" s="580"/>
      <c r="CZ5" s="580"/>
      <c r="DA5" s="580"/>
      <c r="DD5" s="1009"/>
      <c r="DE5" s="1009"/>
      <c r="DF5" s="580"/>
      <c r="DG5" s="580"/>
      <c r="DH5" s="580"/>
      <c r="DI5" s="580"/>
      <c r="DJ5" s="580"/>
      <c r="DK5" s="580"/>
      <c r="DL5" s="580"/>
      <c r="DM5" s="580"/>
      <c r="DP5" s="1009"/>
      <c r="DQ5" s="1009"/>
      <c r="DR5" s="580"/>
      <c r="DS5" s="580"/>
      <c r="DT5" s="580"/>
      <c r="DU5" s="580"/>
      <c r="DV5" s="580"/>
      <c r="DW5" s="580"/>
      <c r="DX5" s="580"/>
      <c r="DY5" s="580"/>
      <c r="EB5" s="1009"/>
      <c r="EC5" s="1009"/>
      <c r="ED5" s="580"/>
    </row>
    <row r="6" spans="1:141" ht="3" customHeight="1">
      <c r="J6" s="483"/>
      <c r="K6" s="483"/>
      <c r="L6" s="479"/>
      <c r="M6" s="479"/>
      <c r="N6" s="479"/>
      <c r="O6" s="482"/>
      <c r="P6" s="482"/>
      <c r="Q6" s="482"/>
      <c r="R6" s="482"/>
      <c r="S6" s="482"/>
      <c r="T6" s="482"/>
      <c r="U6" s="479"/>
      <c r="V6" s="479"/>
      <c r="AA6" s="756"/>
      <c r="AB6" s="756"/>
      <c r="AC6" s="756"/>
      <c r="AD6" s="756"/>
      <c r="AE6" s="756"/>
      <c r="AF6" s="756"/>
      <c r="AG6" s="992"/>
      <c r="AH6" s="992"/>
      <c r="AM6" s="756"/>
      <c r="AN6" s="756"/>
      <c r="AO6" s="756"/>
      <c r="AP6" s="756"/>
      <c r="AQ6" s="756"/>
      <c r="AR6" s="756"/>
      <c r="AS6" s="992"/>
      <c r="AT6" s="992"/>
      <c r="AY6" s="756"/>
      <c r="AZ6" s="756"/>
      <c r="BA6" s="756"/>
      <c r="BB6" s="756"/>
      <c r="BC6" s="756"/>
      <c r="BD6" s="756"/>
      <c r="BE6" s="992"/>
      <c r="BF6" s="992"/>
      <c r="BK6" s="756"/>
      <c r="BL6" s="756"/>
      <c r="BM6" s="756"/>
      <c r="BN6" s="756"/>
      <c r="BO6" s="756"/>
      <c r="BP6" s="756"/>
      <c r="BQ6" s="992"/>
      <c r="BR6" s="992"/>
      <c r="BW6" s="756"/>
      <c r="BX6" s="756"/>
      <c r="BY6" s="756"/>
      <c r="BZ6" s="756"/>
      <c r="CA6" s="756"/>
      <c r="CB6" s="756"/>
      <c r="CC6" s="992"/>
      <c r="CD6" s="992"/>
      <c r="CI6" s="756"/>
      <c r="CJ6" s="756"/>
      <c r="CK6" s="756"/>
      <c r="CL6" s="756"/>
      <c r="CM6" s="756"/>
      <c r="CN6" s="756"/>
      <c r="CO6" s="992"/>
      <c r="CP6" s="992"/>
      <c r="CU6" s="756"/>
      <c r="CV6" s="756"/>
      <c r="CW6" s="756"/>
      <c r="CX6" s="756"/>
      <c r="CY6" s="756"/>
      <c r="CZ6" s="756"/>
      <c r="DA6" s="992"/>
      <c r="DB6" s="992"/>
      <c r="DG6" s="756"/>
      <c r="DH6" s="756"/>
      <c r="DI6" s="756"/>
      <c r="DJ6" s="756"/>
      <c r="DK6" s="756"/>
      <c r="DL6" s="756"/>
      <c r="DM6" s="992"/>
      <c r="DN6" s="992"/>
      <c r="DS6" s="756"/>
      <c r="DT6" s="756"/>
      <c r="DU6" s="756"/>
      <c r="DV6" s="756"/>
      <c r="DW6" s="756"/>
      <c r="DX6" s="756"/>
      <c r="DY6" s="992"/>
      <c r="DZ6" s="992"/>
    </row>
    <row r="7" spans="1:141" s="524" customFormat="1" ht="22.5">
      <c r="A7" s="586"/>
      <c r="B7" s="586"/>
      <c r="C7" s="586"/>
      <c r="D7" s="586"/>
      <c r="E7" s="586"/>
      <c r="F7" s="586"/>
      <c r="G7" s="592"/>
      <c r="H7" s="592"/>
      <c r="I7" s="532"/>
      <c r="J7" s="530"/>
      <c r="K7" s="530"/>
      <c r="L7" s="525"/>
      <c r="M7" s="618" t="s">
        <v>502</v>
      </c>
      <c r="N7" s="667"/>
      <c r="O7" s="1253" t="str">
        <f>IF(NameOrPr_ch="",IF(NameOrPr="","",NameOrPr),NameOrPr_ch)</f>
        <v>Комитет тарифного регулирования Волгоградской области</v>
      </c>
      <c r="P7" s="1254"/>
      <c r="Q7" s="1254"/>
      <c r="R7" s="1254"/>
      <c r="S7" s="1254"/>
      <c r="T7" s="1255"/>
      <c r="U7" s="670"/>
      <c r="V7" s="525"/>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G7" s="586"/>
      <c r="EH7" s="586"/>
      <c r="EI7" s="586"/>
      <c r="EJ7" s="586"/>
      <c r="EK7" s="586"/>
    </row>
    <row r="8" spans="1:141" s="493" customFormat="1" ht="18.75">
      <c r="A8" s="506"/>
      <c r="B8" s="506"/>
      <c r="C8" s="506"/>
      <c r="D8" s="506"/>
      <c r="E8" s="506"/>
      <c r="F8" s="506"/>
      <c r="G8" s="506"/>
      <c r="H8" s="506"/>
      <c r="L8" s="500"/>
      <c r="M8" s="618" t="s">
        <v>596</v>
      </c>
      <c r="N8" s="667"/>
      <c r="O8" s="1253" t="str">
        <f>IF(datePr_ch="",IF(datePr="","",datePr),datePr_ch)</f>
        <v>19.12.2018</v>
      </c>
      <c r="P8" s="1254"/>
      <c r="Q8" s="1254"/>
      <c r="R8" s="1254"/>
      <c r="S8" s="1254"/>
      <c r="T8" s="1255"/>
      <c r="U8" s="668"/>
      <c r="V8" s="48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G8" s="506"/>
      <c r="EH8" s="506"/>
      <c r="EI8" s="506"/>
      <c r="EJ8" s="506"/>
      <c r="EK8" s="506"/>
    </row>
    <row r="9" spans="1:141" s="493" customFormat="1" ht="18.75">
      <c r="A9" s="506"/>
      <c r="B9" s="506"/>
      <c r="C9" s="506"/>
      <c r="D9" s="506"/>
      <c r="E9" s="506"/>
      <c r="F9" s="506"/>
      <c r="G9" s="506"/>
      <c r="H9" s="506"/>
      <c r="L9" s="553"/>
      <c r="M9" s="618" t="s">
        <v>595</v>
      </c>
      <c r="N9" s="667"/>
      <c r="O9" s="1253" t="str">
        <f>IF(numberPr_ch="",IF(numberPr="","",numberPr),numberPr_ch)</f>
        <v>№46/57</v>
      </c>
      <c r="P9" s="1254"/>
      <c r="Q9" s="1254"/>
      <c r="R9" s="1254"/>
      <c r="S9" s="1254"/>
      <c r="T9" s="1255"/>
      <c r="U9" s="668"/>
      <c r="V9" s="488"/>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G9" s="506"/>
      <c r="EH9" s="506"/>
      <c r="EI9" s="506"/>
      <c r="EJ9" s="506"/>
      <c r="EK9" s="506"/>
    </row>
    <row r="10" spans="1:141" s="493" customFormat="1" ht="18.75">
      <c r="A10" s="506"/>
      <c r="B10" s="506"/>
      <c r="C10" s="506"/>
      <c r="D10" s="506"/>
      <c r="E10" s="506"/>
      <c r="F10" s="506"/>
      <c r="G10" s="506"/>
      <c r="H10" s="506"/>
      <c r="L10" s="553"/>
      <c r="M10" s="618" t="s">
        <v>501</v>
      </c>
      <c r="N10" s="667"/>
      <c r="O10" s="1253" t="str">
        <f>IF(IstPub_ch="",IF(IstPub="","",IstPub),IstPub_ch)</f>
        <v xml:space="preserve">Государственная система правовой информации.
Официальный интернет-портал правовой информации. www.pravo.gov.ru         </v>
      </c>
      <c r="P10" s="1254"/>
      <c r="Q10" s="1254"/>
      <c r="R10" s="1254"/>
      <c r="S10" s="1254"/>
      <c r="T10" s="1255"/>
      <c r="U10" s="668"/>
      <c r="V10" s="488"/>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G10" s="506"/>
      <c r="EH10" s="506"/>
      <c r="EI10" s="506"/>
      <c r="EJ10" s="506"/>
      <c r="EK10" s="506"/>
    </row>
    <row r="11" spans="1:141" s="493" customFormat="1" ht="11.25" hidden="1">
      <c r="A11" s="506"/>
      <c r="B11" s="506"/>
      <c r="C11" s="506"/>
      <c r="D11" s="506"/>
      <c r="E11" s="506"/>
      <c r="F11" s="506"/>
      <c r="G11" s="506"/>
      <c r="H11" s="506"/>
      <c r="L11" s="553"/>
      <c r="M11" s="553"/>
      <c r="N11" s="567"/>
      <c r="O11" s="583"/>
      <c r="P11" s="583"/>
      <c r="Q11" s="583"/>
      <c r="R11" s="583"/>
      <c r="S11" s="583"/>
      <c r="T11" s="583"/>
      <c r="U11" s="488"/>
      <c r="V11" s="488"/>
      <c r="Z11" s="504" t="s">
        <v>372</v>
      </c>
      <c r="AA11" s="768"/>
      <c r="AB11" s="768"/>
      <c r="AC11" s="768"/>
      <c r="AD11" s="768"/>
      <c r="AE11" s="768"/>
      <c r="AF11" s="768"/>
      <c r="AG11" s="488"/>
      <c r="AH11" s="488"/>
      <c r="AI11" s="1008"/>
      <c r="AJ11" s="1008"/>
      <c r="AK11" s="1008"/>
      <c r="AL11" s="1012" t="s">
        <v>372</v>
      </c>
      <c r="AM11" s="768"/>
      <c r="AN11" s="768"/>
      <c r="AO11" s="768"/>
      <c r="AP11" s="768"/>
      <c r="AQ11" s="768"/>
      <c r="AR11" s="768"/>
      <c r="AS11" s="488"/>
      <c r="AT11" s="488"/>
      <c r="AU11" s="1008"/>
      <c r="AV11" s="1008"/>
      <c r="AW11" s="1008"/>
      <c r="AX11" s="1012" t="s">
        <v>372</v>
      </c>
      <c r="AY11" s="768"/>
      <c r="AZ11" s="768"/>
      <c r="BA11" s="768"/>
      <c r="BB11" s="768"/>
      <c r="BC11" s="768"/>
      <c r="BD11" s="768"/>
      <c r="BE11" s="488"/>
      <c r="BF11" s="488"/>
      <c r="BG11" s="1008"/>
      <c r="BH11" s="1008"/>
      <c r="BI11" s="1008"/>
      <c r="BJ11" s="1012" t="s">
        <v>372</v>
      </c>
      <c r="BK11" s="768"/>
      <c r="BL11" s="768"/>
      <c r="BM11" s="768"/>
      <c r="BN11" s="768"/>
      <c r="BO11" s="768"/>
      <c r="BP11" s="768"/>
      <c r="BQ11" s="488"/>
      <c r="BR11" s="488"/>
      <c r="BS11" s="1008"/>
      <c r="BT11" s="1008"/>
      <c r="BU11" s="1008"/>
      <c r="BV11" s="1012" t="s">
        <v>372</v>
      </c>
      <c r="BW11" s="768"/>
      <c r="BX11" s="768"/>
      <c r="BY11" s="768"/>
      <c r="BZ11" s="768"/>
      <c r="CA11" s="768"/>
      <c r="CB11" s="768"/>
      <c r="CC11" s="488"/>
      <c r="CD11" s="488"/>
      <c r="CE11" s="1008"/>
      <c r="CF11" s="1008"/>
      <c r="CG11" s="1008"/>
      <c r="CH11" s="1012" t="s">
        <v>372</v>
      </c>
      <c r="CI11" s="768"/>
      <c r="CJ11" s="768"/>
      <c r="CK11" s="768"/>
      <c r="CL11" s="768"/>
      <c r="CM11" s="768"/>
      <c r="CN11" s="768"/>
      <c r="CO11" s="488"/>
      <c r="CP11" s="488"/>
      <c r="CQ11" s="1008"/>
      <c r="CR11" s="1008"/>
      <c r="CS11" s="1008"/>
      <c r="CT11" s="1012" t="s">
        <v>372</v>
      </c>
      <c r="CU11" s="768"/>
      <c r="CV11" s="768"/>
      <c r="CW11" s="768"/>
      <c r="CX11" s="768"/>
      <c r="CY11" s="768"/>
      <c r="CZ11" s="768"/>
      <c r="DA11" s="488"/>
      <c r="DB11" s="488"/>
      <c r="DC11" s="1008"/>
      <c r="DD11" s="1008"/>
      <c r="DE11" s="1008"/>
      <c r="DF11" s="1012" t="s">
        <v>372</v>
      </c>
      <c r="DG11" s="768"/>
      <c r="DH11" s="768"/>
      <c r="DI11" s="768"/>
      <c r="DJ11" s="768"/>
      <c r="DK11" s="768"/>
      <c r="DL11" s="768"/>
      <c r="DM11" s="488"/>
      <c r="DN11" s="488"/>
      <c r="DO11" s="1008"/>
      <c r="DP11" s="1008"/>
      <c r="DQ11" s="1008"/>
      <c r="DR11" s="1012" t="s">
        <v>372</v>
      </c>
      <c r="DS11" s="768"/>
      <c r="DT11" s="768"/>
      <c r="DU11" s="768"/>
      <c r="DV11" s="768"/>
      <c r="DW11" s="768"/>
      <c r="DX11" s="768"/>
      <c r="DY11" s="488"/>
      <c r="DZ11" s="488"/>
      <c r="EA11" s="1008"/>
      <c r="EB11" s="1008"/>
      <c r="EC11" s="1008"/>
      <c r="ED11" s="1012" t="s">
        <v>372</v>
      </c>
      <c r="EG11" s="506"/>
      <c r="EH11" s="506"/>
      <c r="EI11" s="506"/>
      <c r="EJ11" s="506"/>
      <c r="EK11" s="506"/>
    </row>
    <row r="12" spans="1:141">
      <c r="J12" s="483"/>
      <c r="K12" s="483"/>
      <c r="L12" s="479"/>
      <c r="M12" s="479"/>
      <c r="N12" s="479"/>
      <c r="O12" s="1252"/>
      <c r="P12" s="1252"/>
      <c r="Q12" s="1252"/>
      <c r="R12" s="1252"/>
      <c r="S12" s="1252"/>
      <c r="T12" s="1252"/>
      <c r="U12" s="1252"/>
      <c r="V12" s="1252"/>
      <c r="W12" s="1252"/>
      <c r="X12" s="1252"/>
      <c r="Y12" s="1252"/>
      <c r="Z12" s="1252"/>
      <c r="AA12" s="1252" t="s">
        <v>2339</v>
      </c>
      <c r="AB12" s="1252"/>
      <c r="AC12" s="1252"/>
      <c r="AD12" s="1252"/>
      <c r="AE12" s="1252"/>
      <c r="AF12" s="1252"/>
      <c r="AG12" s="1252"/>
      <c r="AH12" s="1252"/>
      <c r="AI12" s="1252"/>
      <c r="AJ12" s="1252"/>
      <c r="AK12" s="1252"/>
      <c r="AL12" s="1252"/>
      <c r="AM12" s="1252" t="s">
        <v>2339</v>
      </c>
      <c r="AN12" s="1252"/>
      <c r="AO12" s="1252"/>
      <c r="AP12" s="1252"/>
      <c r="AQ12" s="1252"/>
      <c r="AR12" s="1252"/>
      <c r="AS12" s="1252"/>
      <c r="AT12" s="1252"/>
      <c r="AU12" s="1252"/>
      <c r="AV12" s="1252"/>
      <c r="AW12" s="1252"/>
      <c r="AX12" s="1252"/>
      <c r="AY12" s="1252" t="s">
        <v>2339</v>
      </c>
      <c r="AZ12" s="1252"/>
      <c r="BA12" s="1252"/>
      <c r="BB12" s="1252"/>
      <c r="BC12" s="1252"/>
      <c r="BD12" s="1252"/>
      <c r="BE12" s="1252"/>
      <c r="BF12" s="1252"/>
      <c r="BG12" s="1252"/>
      <c r="BH12" s="1252"/>
      <c r="BI12" s="1252"/>
      <c r="BJ12" s="1252"/>
      <c r="BK12" s="1252" t="s">
        <v>2339</v>
      </c>
      <c r="BL12" s="1252"/>
      <c r="BM12" s="1252"/>
      <c r="BN12" s="1252"/>
      <c r="BO12" s="1252"/>
      <c r="BP12" s="1252"/>
      <c r="BQ12" s="1252"/>
      <c r="BR12" s="1252"/>
      <c r="BS12" s="1252"/>
      <c r="BT12" s="1252"/>
      <c r="BU12" s="1252"/>
      <c r="BV12" s="1252"/>
      <c r="BW12" s="1252" t="s">
        <v>2339</v>
      </c>
      <c r="BX12" s="1252"/>
      <c r="BY12" s="1252"/>
      <c r="BZ12" s="1252"/>
      <c r="CA12" s="1252"/>
      <c r="CB12" s="1252"/>
      <c r="CC12" s="1252"/>
      <c r="CD12" s="1252"/>
      <c r="CE12" s="1252"/>
      <c r="CF12" s="1252"/>
      <c r="CG12" s="1252"/>
      <c r="CH12" s="1252"/>
      <c r="CI12" s="1252" t="s">
        <v>2339</v>
      </c>
      <c r="CJ12" s="1252"/>
      <c r="CK12" s="1252"/>
      <c r="CL12" s="1252"/>
      <c r="CM12" s="1252"/>
      <c r="CN12" s="1252"/>
      <c r="CO12" s="1252"/>
      <c r="CP12" s="1252"/>
      <c r="CQ12" s="1252"/>
      <c r="CR12" s="1252"/>
      <c r="CS12" s="1252"/>
      <c r="CT12" s="1252"/>
      <c r="CU12" s="1252" t="s">
        <v>2339</v>
      </c>
      <c r="CV12" s="1252"/>
      <c r="CW12" s="1252"/>
      <c r="CX12" s="1252"/>
      <c r="CY12" s="1252"/>
      <c r="CZ12" s="1252"/>
      <c r="DA12" s="1252"/>
      <c r="DB12" s="1252"/>
      <c r="DC12" s="1252"/>
      <c r="DD12" s="1252"/>
      <c r="DE12" s="1252"/>
      <c r="DF12" s="1252"/>
      <c r="DG12" s="1252" t="s">
        <v>2339</v>
      </c>
      <c r="DH12" s="1252"/>
      <c r="DI12" s="1252"/>
      <c r="DJ12" s="1252"/>
      <c r="DK12" s="1252"/>
      <c r="DL12" s="1252"/>
      <c r="DM12" s="1252"/>
      <c r="DN12" s="1252"/>
      <c r="DO12" s="1252"/>
      <c r="DP12" s="1252"/>
      <c r="DQ12" s="1252"/>
      <c r="DR12" s="1252"/>
      <c r="DS12" s="1252" t="s">
        <v>2339</v>
      </c>
      <c r="DT12" s="1252"/>
      <c r="DU12" s="1252"/>
      <c r="DV12" s="1252"/>
      <c r="DW12" s="1252"/>
      <c r="DX12" s="1252"/>
      <c r="DY12" s="1252"/>
      <c r="DZ12" s="1252"/>
      <c r="EA12" s="1252"/>
      <c r="EB12" s="1252"/>
      <c r="EC12" s="1252"/>
      <c r="ED12" s="1252"/>
    </row>
    <row r="13" spans="1:141" ht="14.25" customHeight="1">
      <c r="J13" s="483"/>
      <c r="K13" s="483"/>
      <c r="L13" s="1219" t="s">
        <v>453</v>
      </c>
      <c r="M13" s="1219"/>
      <c r="N13" s="1219"/>
      <c r="O13" s="1219"/>
      <c r="P13" s="1219"/>
      <c r="Q13" s="1219"/>
      <c r="R13" s="1219"/>
      <c r="S13" s="1219"/>
      <c r="T13" s="1219"/>
      <c r="U13" s="1219"/>
      <c r="V13" s="1219"/>
      <c r="W13" s="1219"/>
      <c r="X13" s="1219"/>
      <c r="Y13" s="1219"/>
      <c r="Z13" s="1219"/>
      <c r="AA13" s="1219"/>
      <c r="AB13" s="1219"/>
      <c r="AC13" s="1219"/>
      <c r="AD13" s="1219"/>
      <c r="AE13" s="1219"/>
      <c r="AF13" s="1219"/>
      <c r="AG13" s="1219"/>
      <c r="AH13" s="1219"/>
      <c r="AI13" s="1219"/>
      <c r="AJ13" s="1219"/>
      <c r="AK13" s="1219"/>
      <c r="AL13" s="1219"/>
      <c r="AM13" s="1219"/>
      <c r="AN13" s="1219"/>
      <c r="AO13" s="1219"/>
      <c r="AP13" s="1219"/>
      <c r="AQ13" s="1219"/>
      <c r="AR13" s="1219"/>
      <c r="AS13" s="1219"/>
      <c r="AT13" s="1219"/>
      <c r="AU13" s="1219"/>
      <c r="AV13" s="1219"/>
      <c r="AW13" s="1219"/>
      <c r="AX13" s="1219"/>
      <c r="AY13" s="1219"/>
      <c r="AZ13" s="1219"/>
      <c r="BA13" s="1219"/>
      <c r="BB13" s="1219"/>
      <c r="BC13" s="1219"/>
      <c r="BD13" s="1219"/>
      <c r="BE13" s="1219"/>
      <c r="BF13" s="1219"/>
      <c r="BG13" s="1219"/>
      <c r="BH13" s="1219"/>
      <c r="BI13" s="1219"/>
      <c r="BJ13" s="1219"/>
      <c r="BK13" s="1219"/>
      <c r="BL13" s="1219"/>
      <c r="BM13" s="1219"/>
      <c r="BN13" s="1219"/>
      <c r="BO13" s="1219"/>
      <c r="BP13" s="1219"/>
      <c r="BQ13" s="1219"/>
      <c r="BR13" s="1219"/>
      <c r="BS13" s="1219"/>
      <c r="BT13" s="1219"/>
      <c r="BU13" s="1219"/>
      <c r="BV13" s="1219"/>
      <c r="BW13" s="1219"/>
      <c r="BX13" s="1219"/>
      <c r="BY13" s="1219"/>
      <c r="BZ13" s="1219"/>
      <c r="CA13" s="1219"/>
      <c r="CB13" s="1219"/>
      <c r="CC13" s="1219"/>
      <c r="CD13" s="1219"/>
      <c r="CE13" s="1219"/>
      <c r="CF13" s="1219"/>
      <c r="CG13" s="1219"/>
      <c r="CH13" s="1219"/>
      <c r="CI13" s="1219"/>
      <c r="CJ13" s="1219"/>
      <c r="CK13" s="1219"/>
      <c r="CL13" s="1219"/>
      <c r="CM13" s="1219"/>
      <c r="CN13" s="1219"/>
      <c r="CO13" s="1219"/>
      <c r="CP13" s="1219"/>
      <c r="CQ13" s="1219"/>
      <c r="CR13" s="1219"/>
      <c r="CS13" s="1219"/>
      <c r="CT13" s="1219"/>
      <c r="CU13" s="1219"/>
      <c r="CV13" s="1219"/>
      <c r="CW13" s="1219"/>
      <c r="CX13" s="1219"/>
      <c r="CY13" s="1219"/>
      <c r="CZ13" s="1219"/>
      <c r="DA13" s="1219"/>
      <c r="DB13" s="1219"/>
      <c r="DC13" s="1219"/>
      <c r="DD13" s="1219"/>
      <c r="DE13" s="1219"/>
      <c r="DF13" s="1219"/>
      <c r="DG13" s="1219"/>
      <c r="DH13" s="1219"/>
      <c r="DI13" s="1219"/>
      <c r="DJ13" s="1219"/>
      <c r="DK13" s="1219"/>
      <c r="DL13" s="1219"/>
      <c r="DM13" s="1219"/>
      <c r="DN13" s="1219"/>
      <c r="DO13" s="1219"/>
      <c r="DP13" s="1219"/>
      <c r="DQ13" s="1219"/>
      <c r="DR13" s="1219"/>
      <c r="DS13" s="1219"/>
      <c r="DT13" s="1219"/>
      <c r="DU13" s="1219"/>
      <c r="DV13" s="1219"/>
      <c r="DW13" s="1219"/>
      <c r="DX13" s="1219"/>
      <c r="DY13" s="1219"/>
      <c r="DZ13" s="1219"/>
      <c r="EA13" s="1219"/>
      <c r="EB13" s="1219"/>
      <c r="EC13" s="1219"/>
      <c r="ED13" s="1219"/>
      <c r="EE13" s="1219"/>
      <c r="EF13" s="1154" t="s">
        <v>454</v>
      </c>
    </row>
    <row r="14" spans="1:141" ht="14.25" customHeight="1">
      <c r="J14" s="483"/>
      <c r="K14" s="483"/>
      <c r="L14" s="1219" t="s">
        <v>91</v>
      </c>
      <c r="M14" s="1219" t="s">
        <v>639</v>
      </c>
      <c r="N14" s="579"/>
      <c r="O14" s="1154" t="s">
        <v>641</v>
      </c>
      <c r="P14" s="1154"/>
      <c r="Q14" s="1154"/>
      <c r="R14" s="1154"/>
      <c r="S14" s="1154"/>
      <c r="T14" s="1154"/>
      <c r="U14" s="1154"/>
      <c r="V14" s="1154"/>
      <c r="W14" s="1154"/>
      <c r="X14" s="1154"/>
      <c r="Y14" s="1154"/>
      <c r="Z14" s="1219" t="s">
        <v>340</v>
      </c>
      <c r="AA14" s="1154" t="s">
        <v>641</v>
      </c>
      <c r="AB14" s="1154"/>
      <c r="AC14" s="1154"/>
      <c r="AD14" s="1154"/>
      <c r="AE14" s="1154"/>
      <c r="AF14" s="1154"/>
      <c r="AG14" s="1154"/>
      <c r="AH14" s="1154"/>
      <c r="AI14" s="1154"/>
      <c r="AJ14" s="1154"/>
      <c r="AK14" s="1154"/>
      <c r="AL14" s="1219" t="s">
        <v>340</v>
      </c>
      <c r="AM14" s="1154" t="s">
        <v>641</v>
      </c>
      <c r="AN14" s="1154"/>
      <c r="AO14" s="1154"/>
      <c r="AP14" s="1154"/>
      <c r="AQ14" s="1154"/>
      <c r="AR14" s="1154"/>
      <c r="AS14" s="1154"/>
      <c r="AT14" s="1154"/>
      <c r="AU14" s="1154"/>
      <c r="AV14" s="1154"/>
      <c r="AW14" s="1154"/>
      <c r="AX14" s="1219" t="s">
        <v>340</v>
      </c>
      <c r="AY14" s="1154" t="s">
        <v>641</v>
      </c>
      <c r="AZ14" s="1154"/>
      <c r="BA14" s="1154"/>
      <c r="BB14" s="1154"/>
      <c r="BC14" s="1154"/>
      <c r="BD14" s="1154"/>
      <c r="BE14" s="1154"/>
      <c r="BF14" s="1154"/>
      <c r="BG14" s="1154"/>
      <c r="BH14" s="1154"/>
      <c r="BI14" s="1154"/>
      <c r="BJ14" s="1219" t="s">
        <v>340</v>
      </c>
      <c r="BK14" s="1154" t="s">
        <v>641</v>
      </c>
      <c r="BL14" s="1154"/>
      <c r="BM14" s="1154"/>
      <c r="BN14" s="1154"/>
      <c r="BO14" s="1154"/>
      <c r="BP14" s="1154"/>
      <c r="BQ14" s="1154"/>
      <c r="BR14" s="1154"/>
      <c r="BS14" s="1154"/>
      <c r="BT14" s="1154"/>
      <c r="BU14" s="1154"/>
      <c r="BV14" s="1219" t="s">
        <v>340</v>
      </c>
      <c r="BW14" s="1154" t="s">
        <v>641</v>
      </c>
      <c r="BX14" s="1154"/>
      <c r="BY14" s="1154"/>
      <c r="BZ14" s="1154"/>
      <c r="CA14" s="1154"/>
      <c r="CB14" s="1154"/>
      <c r="CC14" s="1154"/>
      <c r="CD14" s="1154"/>
      <c r="CE14" s="1154"/>
      <c r="CF14" s="1154"/>
      <c r="CG14" s="1154"/>
      <c r="CH14" s="1219" t="s">
        <v>340</v>
      </c>
      <c r="CI14" s="1154" t="s">
        <v>641</v>
      </c>
      <c r="CJ14" s="1154"/>
      <c r="CK14" s="1154"/>
      <c r="CL14" s="1154"/>
      <c r="CM14" s="1154"/>
      <c r="CN14" s="1154"/>
      <c r="CO14" s="1154"/>
      <c r="CP14" s="1154"/>
      <c r="CQ14" s="1154"/>
      <c r="CR14" s="1154"/>
      <c r="CS14" s="1154"/>
      <c r="CT14" s="1219" t="s">
        <v>340</v>
      </c>
      <c r="CU14" s="1154" t="s">
        <v>641</v>
      </c>
      <c r="CV14" s="1154"/>
      <c r="CW14" s="1154"/>
      <c r="CX14" s="1154"/>
      <c r="CY14" s="1154"/>
      <c r="CZ14" s="1154"/>
      <c r="DA14" s="1154"/>
      <c r="DB14" s="1154"/>
      <c r="DC14" s="1154"/>
      <c r="DD14" s="1154"/>
      <c r="DE14" s="1154"/>
      <c r="DF14" s="1219" t="s">
        <v>340</v>
      </c>
      <c r="DG14" s="1154" t="s">
        <v>641</v>
      </c>
      <c r="DH14" s="1154"/>
      <c r="DI14" s="1154"/>
      <c r="DJ14" s="1154"/>
      <c r="DK14" s="1154"/>
      <c r="DL14" s="1154"/>
      <c r="DM14" s="1154"/>
      <c r="DN14" s="1154"/>
      <c r="DO14" s="1154"/>
      <c r="DP14" s="1154"/>
      <c r="DQ14" s="1154"/>
      <c r="DR14" s="1219" t="s">
        <v>340</v>
      </c>
      <c r="DS14" s="1154" t="s">
        <v>641</v>
      </c>
      <c r="DT14" s="1154"/>
      <c r="DU14" s="1154"/>
      <c r="DV14" s="1154"/>
      <c r="DW14" s="1154"/>
      <c r="DX14" s="1154"/>
      <c r="DY14" s="1154"/>
      <c r="DZ14" s="1154"/>
      <c r="EA14" s="1154"/>
      <c r="EB14" s="1154"/>
      <c r="EC14" s="1154"/>
      <c r="ED14" s="1219" t="s">
        <v>340</v>
      </c>
      <c r="EE14" s="1251" t="s">
        <v>274</v>
      </c>
      <c r="EF14" s="1154"/>
    </row>
    <row r="15" spans="1:141" s="524" customFormat="1" ht="14.25" customHeight="1">
      <c r="A15" s="586"/>
      <c r="B15" s="586"/>
      <c r="C15" s="586"/>
      <c r="D15" s="586"/>
      <c r="E15" s="586"/>
      <c r="F15" s="586"/>
      <c r="G15" s="592"/>
      <c r="H15" s="592"/>
      <c r="I15" s="532"/>
      <c r="J15" s="530"/>
      <c r="K15" s="530"/>
      <c r="L15" s="1219"/>
      <c r="M15" s="1219"/>
      <c r="N15" s="579"/>
      <c r="O15" s="1263" t="s">
        <v>667</v>
      </c>
      <c r="P15" s="1263" t="s">
        <v>620</v>
      </c>
      <c r="Q15" s="1263" t="s">
        <v>621</v>
      </c>
      <c r="R15" s="1263" t="s">
        <v>270</v>
      </c>
      <c r="S15" s="1263"/>
      <c r="T15" s="1263" t="s">
        <v>270</v>
      </c>
      <c r="U15" s="1263"/>
      <c r="V15" s="653"/>
      <c r="W15" s="1262" t="s">
        <v>654</v>
      </c>
      <c r="X15" s="1262"/>
      <c r="Y15" s="1262"/>
      <c r="Z15" s="1219"/>
      <c r="AA15" s="1263" t="s">
        <v>667</v>
      </c>
      <c r="AB15" s="1263" t="s">
        <v>620</v>
      </c>
      <c r="AC15" s="1263" t="s">
        <v>621</v>
      </c>
      <c r="AD15" s="1263" t="s">
        <v>270</v>
      </c>
      <c r="AE15" s="1263"/>
      <c r="AF15" s="1263" t="s">
        <v>270</v>
      </c>
      <c r="AG15" s="1263"/>
      <c r="AH15" s="1113"/>
      <c r="AI15" s="1262" t="s">
        <v>654</v>
      </c>
      <c r="AJ15" s="1262"/>
      <c r="AK15" s="1262"/>
      <c r="AL15" s="1219"/>
      <c r="AM15" s="1263" t="s">
        <v>667</v>
      </c>
      <c r="AN15" s="1263" t="s">
        <v>620</v>
      </c>
      <c r="AO15" s="1263" t="s">
        <v>621</v>
      </c>
      <c r="AP15" s="1263" t="s">
        <v>270</v>
      </c>
      <c r="AQ15" s="1263"/>
      <c r="AR15" s="1263" t="s">
        <v>270</v>
      </c>
      <c r="AS15" s="1263"/>
      <c r="AT15" s="1113"/>
      <c r="AU15" s="1262" t="s">
        <v>654</v>
      </c>
      <c r="AV15" s="1262"/>
      <c r="AW15" s="1262"/>
      <c r="AX15" s="1219"/>
      <c r="AY15" s="1263" t="s">
        <v>667</v>
      </c>
      <c r="AZ15" s="1263" t="s">
        <v>620</v>
      </c>
      <c r="BA15" s="1263" t="s">
        <v>621</v>
      </c>
      <c r="BB15" s="1263" t="s">
        <v>270</v>
      </c>
      <c r="BC15" s="1263"/>
      <c r="BD15" s="1263" t="s">
        <v>270</v>
      </c>
      <c r="BE15" s="1263"/>
      <c r="BF15" s="1113"/>
      <c r="BG15" s="1262" t="s">
        <v>654</v>
      </c>
      <c r="BH15" s="1262"/>
      <c r="BI15" s="1262"/>
      <c r="BJ15" s="1219"/>
      <c r="BK15" s="1263" t="s">
        <v>667</v>
      </c>
      <c r="BL15" s="1263" t="s">
        <v>620</v>
      </c>
      <c r="BM15" s="1263" t="s">
        <v>621</v>
      </c>
      <c r="BN15" s="1263" t="s">
        <v>270</v>
      </c>
      <c r="BO15" s="1263"/>
      <c r="BP15" s="1263" t="s">
        <v>270</v>
      </c>
      <c r="BQ15" s="1263"/>
      <c r="BR15" s="1113"/>
      <c r="BS15" s="1262" t="s">
        <v>654</v>
      </c>
      <c r="BT15" s="1262"/>
      <c r="BU15" s="1262"/>
      <c r="BV15" s="1219"/>
      <c r="BW15" s="1263" t="s">
        <v>667</v>
      </c>
      <c r="BX15" s="1263" t="s">
        <v>620</v>
      </c>
      <c r="BY15" s="1263" t="s">
        <v>621</v>
      </c>
      <c r="BZ15" s="1263" t="s">
        <v>270</v>
      </c>
      <c r="CA15" s="1263"/>
      <c r="CB15" s="1263" t="s">
        <v>270</v>
      </c>
      <c r="CC15" s="1263"/>
      <c r="CD15" s="1113"/>
      <c r="CE15" s="1262" t="s">
        <v>654</v>
      </c>
      <c r="CF15" s="1262"/>
      <c r="CG15" s="1262"/>
      <c r="CH15" s="1219"/>
      <c r="CI15" s="1263" t="s">
        <v>667</v>
      </c>
      <c r="CJ15" s="1263" t="s">
        <v>620</v>
      </c>
      <c r="CK15" s="1263" t="s">
        <v>621</v>
      </c>
      <c r="CL15" s="1263" t="s">
        <v>270</v>
      </c>
      <c r="CM15" s="1263"/>
      <c r="CN15" s="1263" t="s">
        <v>270</v>
      </c>
      <c r="CO15" s="1263"/>
      <c r="CP15" s="1113"/>
      <c r="CQ15" s="1262" t="s">
        <v>654</v>
      </c>
      <c r="CR15" s="1262"/>
      <c r="CS15" s="1262"/>
      <c r="CT15" s="1219"/>
      <c r="CU15" s="1263" t="s">
        <v>667</v>
      </c>
      <c r="CV15" s="1263" t="s">
        <v>620</v>
      </c>
      <c r="CW15" s="1263" t="s">
        <v>621</v>
      </c>
      <c r="CX15" s="1263" t="s">
        <v>270</v>
      </c>
      <c r="CY15" s="1263"/>
      <c r="CZ15" s="1263" t="s">
        <v>270</v>
      </c>
      <c r="DA15" s="1263"/>
      <c r="DB15" s="1113"/>
      <c r="DC15" s="1262" t="s">
        <v>654</v>
      </c>
      <c r="DD15" s="1262"/>
      <c r="DE15" s="1262"/>
      <c r="DF15" s="1219"/>
      <c r="DG15" s="1263" t="s">
        <v>667</v>
      </c>
      <c r="DH15" s="1263" t="s">
        <v>620</v>
      </c>
      <c r="DI15" s="1263" t="s">
        <v>621</v>
      </c>
      <c r="DJ15" s="1263" t="s">
        <v>270</v>
      </c>
      <c r="DK15" s="1263"/>
      <c r="DL15" s="1263" t="s">
        <v>270</v>
      </c>
      <c r="DM15" s="1263"/>
      <c r="DN15" s="1113"/>
      <c r="DO15" s="1262" t="s">
        <v>654</v>
      </c>
      <c r="DP15" s="1262"/>
      <c r="DQ15" s="1262"/>
      <c r="DR15" s="1219"/>
      <c r="DS15" s="1263" t="s">
        <v>667</v>
      </c>
      <c r="DT15" s="1263" t="s">
        <v>620</v>
      </c>
      <c r="DU15" s="1263" t="s">
        <v>621</v>
      </c>
      <c r="DV15" s="1263" t="s">
        <v>270</v>
      </c>
      <c r="DW15" s="1263"/>
      <c r="DX15" s="1263" t="s">
        <v>270</v>
      </c>
      <c r="DY15" s="1263"/>
      <c r="DZ15" s="1113"/>
      <c r="EA15" s="1262" t="s">
        <v>654</v>
      </c>
      <c r="EB15" s="1262"/>
      <c r="EC15" s="1262"/>
      <c r="ED15" s="1219"/>
      <c r="EE15" s="1251"/>
      <c r="EF15" s="1154"/>
      <c r="EG15" s="586"/>
      <c r="EH15" s="586"/>
      <c r="EI15" s="586"/>
      <c r="EJ15" s="586"/>
      <c r="EK15" s="586"/>
    </row>
    <row r="16" spans="1:141" ht="56.25" customHeight="1">
      <c r="J16" s="483"/>
      <c r="K16" s="483"/>
      <c r="L16" s="1219"/>
      <c r="M16" s="1219"/>
      <c r="N16" s="579"/>
      <c r="O16" s="1263"/>
      <c r="P16" s="1263"/>
      <c r="Q16" s="1263"/>
      <c r="R16" s="536" t="s">
        <v>622</v>
      </c>
      <c r="S16" s="536" t="s">
        <v>623</v>
      </c>
      <c r="T16" s="536" t="s">
        <v>624</v>
      </c>
      <c r="U16" s="536" t="s">
        <v>625</v>
      </c>
      <c r="V16" s="536"/>
      <c r="W16" s="537" t="s">
        <v>273</v>
      </c>
      <c r="X16" s="1264" t="s">
        <v>272</v>
      </c>
      <c r="Y16" s="1264"/>
      <c r="Z16" s="1219"/>
      <c r="AA16" s="1263"/>
      <c r="AB16" s="1263"/>
      <c r="AC16" s="1263"/>
      <c r="AD16" s="757" t="s">
        <v>622</v>
      </c>
      <c r="AE16" s="757" t="s">
        <v>623</v>
      </c>
      <c r="AF16" s="757" t="s">
        <v>624</v>
      </c>
      <c r="AG16" s="757" t="s">
        <v>625</v>
      </c>
      <c r="AH16" s="757"/>
      <c r="AI16" s="1111" t="s">
        <v>273</v>
      </c>
      <c r="AJ16" s="1264" t="s">
        <v>272</v>
      </c>
      <c r="AK16" s="1264"/>
      <c r="AL16" s="1219"/>
      <c r="AM16" s="1263"/>
      <c r="AN16" s="1263"/>
      <c r="AO16" s="1263"/>
      <c r="AP16" s="757" t="s">
        <v>622</v>
      </c>
      <c r="AQ16" s="757" t="s">
        <v>623</v>
      </c>
      <c r="AR16" s="757" t="s">
        <v>624</v>
      </c>
      <c r="AS16" s="757" t="s">
        <v>625</v>
      </c>
      <c r="AT16" s="757"/>
      <c r="AU16" s="1111" t="s">
        <v>273</v>
      </c>
      <c r="AV16" s="1264" t="s">
        <v>272</v>
      </c>
      <c r="AW16" s="1264"/>
      <c r="AX16" s="1219"/>
      <c r="AY16" s="1263"/>
      <c r="AZ16" s="1263"/>
      <c r="BA16" s="1263"/>
      <c r="BB16" s="757" t="s">
        <v>622</v>
      </c>
      <c r="BC16" s="757" t="s">
        <v>623</v>
      </c>
      <c r="BD16" s="757" t="s">
        <v>624</v>
      </c>
      <c r="BE16" s="757" t="s">
        <v>625</v>
      </c>
      <c r="BF16" s="757"/>
      <c r="BG16" s="1111" t="s">
        <v>273</v>
      </c>
      <c r="BH16" s="1264" t="s">
        <v>272</v>
      </c>
      <c r="BI16" s="1264"/>
      <c r="BJ16" s="1219"/>
      <c r="BK16" s="1263"/>
      <c r="BL16" s="1263"/>
      <c r="BM16" s="1263"/>
      <c r="BN16" s="757" t="s">
        <v>622</v>
      </c>
      <c r="BO16" s="757" t="s">
        <v>623</v>
      </c>
      <c r="BP16" s="757" t="s">
        <v>624</v>
      </c>
      <c r="BQ16" s="757" t="s">
        <v>625</v>
      </c>
      <c r="BR16" s="757"/>
      <c r="BS16" s="1111" t="s">
        <v>273</v>
      </c>
      <c r="BT16" s="1264" t="s">
        <v>272</v>
      </c>
      <c r="BU16" s="1264"/>
      <c r="BV16" s="1219"/>
      <c r="BW16" s="1263"/>
      <c r="BX16" s="1263"/>
      <c r="BY16" s="1263"/>
      <c r="BZ16" s="757" t="s">
        <v>622</v>
      </c>
      <c r="CA16" s="757" t="s">
        <v>623</v>
      </c>
      <c r="CB16" s="757" t="s">
        <v>624</v>
      </c>
      <c r="CC16" s="757" t="s">
        <v>625</v>
      </c>
      <c r="CD16" s="757"/>
      <c r="CE16" s="1111" t="s">
        <v>273</v>
      </c>
      <c r="CF16" s="1264" t="s">
        <v>272</v>
      </c>
      <c r="CG16" s="1264"/>
      <c r="CH16" s="1219"/>
      <c r="CI16" s="1263"/>
      <c r="CJ16" s="1263"/>
      <c r="CK16" s="1263"/>
      <c r="CL16" s="757" t="s">
        <v>622</v>
      </c>
      <c r="CM16" s="757" t="s">
        <v>623</v>
      </c>
      <c r="CN16" s="757" t="s">
        <v>624</v>
      </c>
      <c r="CO16" s="757" t="s">
        <v>625</v>
      </c>
      <c r="CP16" s="757"/>
      <c r="CQ16" s="1111" t="s">
        <v>273</v>
      </c>
      <c r="CR16" s="1264" t="s">
        <v>272</v>
      </c>
      <c r="CS16" s="1264"/>
      <c r="CT16" s="1219"/>
      <c r="CU16" s="1263"/>
      <c r="CV16" s="1263"/>
      <c r="CW16" s="1263"/>
      <c r="CX16" s="757" t="s">
        <v>622</v>
      </c>
      <c r="CY16" s="757" t="s">
        <v>623</v>
      </c>
      <c r="CZ16" s="757" t="s">
        <v>624</v>
      </c>
      <c r="DA16" s="757" t="s">
        <v>625</v>
      </c>
      <c r="DB16" s="757"/>
      <c r="DC16" s="1111" t="s">
        <v>273</v>
      </c>
      <c r="DD16" s="1264" t="s">
        <v>272</v>
      </c>
      <c r="DE16" s="1264"/>
      <c r="DF16" s="1219"/>
      <c r="DG16" s="1263"/>
      <c r="DH16" s="1263"/>
      <c r="DI16" s="1263"/>
      <c r="DJ16" s="757" t="s">
        <v>622</v>
      </c>
      <c r="DK16" s="757" t="s">
        <v>623</v>
      </c>
      <c r="DL16" s="757" t="s">
        <v>624</v>
      </c>
      <c r="DM16" s="757" t="s">
        <v>625</v>
      </c>
      <c r="DN16" s="757"/>
      <c r="DO16" s="1111" t="s">
        <v>273</v>
      </c>
      <c r="DP16" s="1264" t="s">
        <v>272</v>
      </c>
      <c r="DQ16" s="1264"/>
      <c r="DR16" s="1219"/>
      <c r="DS16" s="1263"/>
      <c r="DT16" s="1263"/>
      <c r="DU16" s="1263"/>
      <c r="DV16" s="757" t="s">
        <v>622</v>
      </c>
      <c r="DW16" s="757" t="s">
        <v>623</v>
      </c>
      <c r="DX16" s="757" t="s">
        <v>624</v>
      </c>
      <c r="DY16" s="757" t="s">
        <v>625</v>
      </c>
      <c r="DZ16" s="757"/>
      <c r="EA16" s="1111" t="s">
        <v>273</v>
      </c>
      <c r="EB16" s="1264" t="s">
        <v>272</v>
      </c>
      <c r="EC16" s="1264"/>
      <c r="ED16" s="1219"/>
      <c r="EE16" s="1251"/>
      <c r="EF16" s="1154"/>
    </row>
    <row r="17" spans="1:148">
      <c r="J17" s="483"/>
      <c r="K17" s="491">
        <v>1</v>
      </c>
      <c r="L17" s="480" t="s">
        <v>92</v>
      </c>
      <c r="M17" s="480" t="s">
        <v>48</v>
      </c>
      <c r="N17" s="497" t="s">
        <v>48</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6">
        <f ca="1">OFFSET(V17,0,-1)</f>
        <v>9</v>
      </c>
      <c r="W17" s="489">
        <f t="shared" ca="1" si="0"/>
        <v>10</v>
      </c>
      <c r="X17" s="1237">
        <f ca="1">OFFSET(X17,0,-1)+1</f>
        <v>11</v>
      </c>
      <c r="Y17" s="1237"/>
      <c r="Z17" s="489">
        <f ca="1">OFFSET(Z17,0,-2)+1</f>
        <v>12</v>
      </c>
      <c r="AA17" s="1114">
        <f ca="1">OFFSET(AA17,0,-1)+1</f>
        <v>13</v>
      </c>
      <c r="AB17" s="1114">
        <f t="shared" ref="AB17:AI17" ca="1" si="1">OFFSET(AB17,0,-1)+1</f>
        <v>14</v>
      </c>
      <c r="AC17" s="1114">
        <f t="shared" ca="1" si="1"/>
        <v>15</v>
      </c>
      <c r="AD17" s="1114">
        <f t="shared" ca="1" si="1"/>
        <v>16</v>
      </c>
      <c r="AE17" s="1114">
        <f t="shared" ca="1" si="1"/>
        <v>17</v>
      </c>
      <c r="AF17" s="1114">
        <f t="shared" ca="1" si="1"/>
        <v>18</v>
      </c>
      <c r="AG17" s="1114">
        <f t="shared" ca="1" si="1"/>
        <v>19</v>
      </c>
      <c r="AH17" s="652">
        <f ca="1">OFFSET(AH17,0,-1)</f>
        <v>19</v>
      </c>
      <c r="AI17" s="1114">
        <f t="shared" ca="1" si="1"/>
        <v>20</v>
      </c>
      <c r="AJ17" s="1237">
        <f ca="1">OFFSET(AJ17,0,-1)+1</f>
        <v>21</v>
      </c>
      <c r="AK17" s="1237"/>
      <c r="AL17" s="1114">
        <f ca="1">OFFSET(AL17,0,-2)+1</f>
        <v>22</v>
      </c>
      <c r="AM17" s="1114">
        <f ca="1">OFFSET(AM17,0,-1)+1</f>
        <v>23</v>
      </c>
      <c r="AN17" s="1114">
        <f t="shared" ref="AN17:AU17" ca="1" si="2">OFFSET(AN17,0,-1)+1</f>
        <v>24</v>
      </c>
      <c r="AO17" s="1114">
        <f t="shared" ca="1" si="2"/>
        <v>25</v>
      </c>
      <c r="AP17" s="1114">
        <f t="shared" ca="1" si="2"/>
        <v>26</v>
      </c>
      <c r="AQ17" s="1114">
        <f t="shared" ca="1" si="2"/>
        <v>27</v>
      </c>
      <c r="AR17" s="1114">
        <f t="shared" ca="1" si="2"/>
        <v>28</v>
      </c>
      <c r="AS17" s="1114">
        <f t="shared" ca="1" si="2"/>
        <v>29</v>
      </c>
      <c r="AT17" s="652">
        <f ca="1">OFFSET(AT17,0,-1)</f>
        <v>29</v>
      </c>
      <c r="AU17" s="1114">
        <f t="shared" ca="1" si="2"/>
        <v>30</v>
      </c>
      <c r="AV17" s="1237">
        <f ca="1">OFFSET(AV17,0,-1)+1</f>
        <v>31</v>
      </c>
      <c r="AW17" s="1237"/>
      <c r="AX17" s="1114">
        <f ca="1">OFFSET(AX17,0,-2)+1</f>
        <v>32</v>
      </c>
      <c r="AY17" s="1114">
        <f ca="1">OFFSET(AY17,0,-1)+1</f>
        <v>33</v>
      </c>
      <c r="AZ17" s="1114">
        <f t="shared" ref="AZ17:BG17" ca="1" si="3">OFFSET(AZ17,0,-1)+1</f>
        <v>34</v>
      </c>
      <c r="BA17" s="1114">
        <f t="shared" ca="1" si="3"/>
        <v>35</v>
      </c>
      <c r="BB17" s="1114">
        <f t="shared" ca="1" si="3"/>
        <v>36</v>
      </c>
      <c r="BC17" s="1114">
        <f t="shared" ca="1" si="3"/>
        <v>37</v>
      </c>
      <c r="BD17" s="1114">
        <f t="shared" ca="1" si="3"/>
        <v>38</v>
      </c>
      <c r="BE17" s="1114">
        <f t="shared" ca="1" si="3"/>
        <v>39</v>
      </c>
      <c r="BF17" s="652">
        <f ca="1">OFFSET(BF17,0,-1)</f>
        <v>39</v>
      </c>
      <c r="BG17" s="1114">
        <f t="shared" ca="1" si="3"/>
        <v>40</v>
      </c>
      <c r="BH17" s="1237">
        <f ca="1">OFFSET(BH17,0,-1)+1</f>
        <v>41</v>
      </c>
      <c r="BI17" s="1237"/>
      <c r="BJ17" s="1114">
        <f ca="1">OFFSET(BJ17,0,-2)+1</f>
        <v>42</v>
      </c>
      <c r="BK17" s="1114">
        <f ca="1">OFFSET(BK17,0,-1)+1</f>
        <v>43</v>
      </c>
      <c r="BL17" s="1114">
        <f t="shared" ref="BL17:BS17" ca="1" si="4">OFFSET(BL17,0,-1)+1</f>
        <v>44</v>
      </c>
      <c r="BM17" s="1114">
        <f t="shared" ca="1" si="4"/>
        <v>45</v>
      </c>
      <c r="BN17" s="1114">
        <f t="shared" ca="1" si="4"/>
        <v>46</v>
      </c>
      <c r="BO17" s="1114">
        <f t="shared" ca="1" si="4"/>
        <v>47</v>
      </c>
      <c r="BP17" s="1114">
        <f t="shared" ca="1" si="4"/>
        <v>48</v>
      </c>
      <c r="BQ17" s="1114">
        <f t="shared" ca="1" si="4"/>
        <v>49</v>
      </c>
      <c r="BR17" s="652">
        <f ca="1">OFFSET(BR17,0,-1)</f>
        <v>49</v>
      </c>
      <c r="BS17" s="1114">
        <f t="shared" ca="1" si="4"/>
        <v>50</v>
      </c>
      <c r="BT17" s="1237">
        <f ca="1">OFFSET(BT17,0,-1)+1</f>
        <v>51</v>
      </c>
      <c r="BU17" s="1237"/>
      <c r="BV17" s="1114">
        <f ca="1">OFFSET(BV17,0,-2)+1</f>
        <v>52</v>
      </c>
      <c r="BW17" s="1114">
        <f ca="1">OFFSET(BW17,0,-1)+1</f>
        <v>53</v>
      </c>
      <c r="BX17" s="1114">
        <f t="shared" ref="BX17:CE17" ca="1" si="5">OFFSET(BX17,0,-1)+1</f>
        <v>54</v>
      </c>
      <c r="BY17" s="1114">
        <f t="shared" ca="1" si="5"/>
        <v>55</v>
      </c>
      <c r="BZ17" s="1114">
        <f t="shared" ca="1" si="5"/>
        <v>56</v>
      </c>
      <c r="CA17" s="1114">
        <f t="shared" ca="1" si="5"/>
        <v>57</v>
      </c>
      <c r="CB17" s="1114">
        <f t="shared" ca="1" si="5"/>
        <v>58</v>
      </c>
      <c r="CC17" s="1114">
        <f t="shared" ca="1" si="5"/>
        <v>59</v>
      </c>
      <c r="CD17" s="652">
        <f ca="1">OFFSET(CD17,0,-1)</f>
        <v>59</v>
      </c>
      <c r="CE17" s="1114">
        <f t="shared" ca="1" si="5"/>
        <v>60</v>
      </c>
      <c r="CF17" s="1237">
        <f ca="1">OFFSET(CF17,0,-1)+1</f>
        <v>61</v>
      </c>
      <c r="CG17" s="1237"/>
      <c r="CH17" s="1114">
        <f ca="1">OFFSET(CH17,0,-2)+1</f>
        <v>62</v>
      </c>
      <c r="CI17" s="1114">
        <f ca="1">OFFSET(CI17,0,-1)+1</f>
        <v>63</v>
      </c>
      <c r="CJ17" s="1114">
        <f t="shared" ref="CJ17:CQ17" ca="1" si="6">OFFSET(CJ17,0,-1)+1</f>
        <v>64</v>
      </c>
      <c r="CK17" s="1114">
        <f t="shared" ca="1" si="6"/>
        <v>65</v>
      </c>
      <c r="CL17" s="1114">
        <f t="shared" ca="1" si="6"/>
        <v>66</v>
      </c>
      <c r="CM17" s="1114">
        <f t="shared" ca="1" si="6"/>
        <v>67</v>
      </c>
      <c r="CN17" s="1114">
        <f t="shared" ca="1" si="6"/>
        <v>68</v>
      </c>
      <c r="CO17" s="1114">
        <f t="shared" ca="1" si="6"/>
        <v>69</v>
      </c>
      <c r="CP17" s="652">
        <f ca="1">OFFSET(CP17,0,-1)</f>
        <v>69</v>
      </c>
      <c r="CQ17" s="1114">
        <f t="shared" ca="1" si="6"/>
        <v>70</v>
      </c>
      <c r="CR17" s="1237">
        <f ca="1">OFFSET(CR17,0,-1)+1</f>
        <v>71</v>
      </c>
      <c r="CS17" s="1237"/>
      <c r="CT17" s="1114">
        <f ca="1">OFFSET(CT17,0,-2)+1</f>
        <v>72</v>
      </c>
      <c r="CU17" s="1114">
        <f ca="1">OFFSET(CU17,0,-1)+1</f>
        <v>73</v>
      </c>
      <c r="CV17" s="1114">
        <f t="shared" ref="CV17:DC17" ca="1" si="7">OFFSET(CV17,0,-1)+1</f>
        <v>74</v>
      </c>
      <c r="CW17" s="1114">
        <f t="shared" ca="1" si="7"/>
        <v>75</v>
      </c>
      <c r="CX17" s="1114">
        <f t="shared" ca="1" si="7"/>
        <v>76</v>
      </c>
      <c r="CY17" s="1114">
        <f t="shared" ca="1" si="7"/>
        <v>77</v>
      </c>
      <c r="CZ17" s="1114">
        <f t="shared" ca="1" si="7"/>
        <v>78</v>
      </c>
      <c r="DA17" s="1114">
        <f t="shared" ca="1" si="7"/>
        <v>79</v>
      </c>
      <c r="DB17" s="652">
        <f ca="1">OFFSET(DB17,0,-1)</f>
        <v>79</v>
      </c>
      <c r="DC17" s="1114">
        <f t="shared" ca="1" si="7"/>
        <v>80</v>
      </c>
      <c r="DD17" s="1237">
        <f ca="1">OFFSET(DD17,0,-1)+1</f>
        <v>81</v>
      </c>
      <c r="DE17" s="1237"/>
      <c r="DF17" s="1114">
        <f ca="1">OFFSET(DF17,0,-2)+1</f>
        <v>82</v>
      </c>
      <c r="DG17" s="1114">
        <f ca="1">OFFSET(DG17,0,-1)+1</f>
        <v>83</v>
      </c>
      <c r="DH17" s="1114">
        <f t="shared" ref="DH17:DO17" ca="1" si="8">OFFSET(DH17,0,-1)+1</f>
        <v>84</v>
      </c>
      <c r="DI17" s="1114">
        <f t="shared" ca="1" si="8"/>
        <v>85</v>
      </c>
      <c r="DJ17" s="1114">
        <f t="shared" ca="1" si="8"/>
        <v>86</v>
      </c>
      <c r="DK17" s="1114">
        <f t="shared" ca="1" si="8"/>
        <v>87</v>
      </c>
      <c r="DL17" s="1114">
        <f t="shared" ca="1" si="8"/>
        <v>88</v>
      </c>
      <c r="DM17" s="1114">
        <f t="shared" ca="1" si="8"/>
        <v>89</v>
      </c>
      <c r="DN17" s="652">
        <f ca="1">OFFSET(DN17,0,-1)</f>
        <v>89</v>
      </c>
      <c r="DO17" s="1114">
        <f t="shared" ca="1" si="8"/>
        <v>90</v>
      </c>
      <c r="DP17" s="1237">
        <f ca="1">OFFSET(DP17,0,-1)+1</f>
        <v>91</v>
      </c>
      <c r="DQ17" s="1237"/>
      <c r="DR17" s="1114">
        <f ca="1">OFFSET(DR17,0,-2)+1</f>
        <v>92</v>
      </c>
      <c r="DS17" s="1114">
        <f ca="1">OFFSET(DS17,0,-1)+1</f>
        <v>93</v>
      </c>
      <c r="DT17" s="1114">
        <f t="shared" ref="DT17:EA17" ca="1" si="9">OFFSET(DT17,0,-1)+1</f>
        <v>94</v>
      </c>
      <c r="DU17" s="1114">
        <f t="shared" ca="1" si="9"/>
        <v>95</v>
      </c>
      <c r="DV17" s="1114">
        <f t="shared" ca="1" si="9"/>
        <v>96</v>
      </c>
      <c r="DW17" s="1114">
        <f t="shared" ca="1" si="9"/>
        <v>97</v>
      </c>
      <c r="DX17" s="1114">
        <f t="shared" ca="1" si="9"/>
        <v>98</v>
      </c>
      <c r="DY17" s="1114">
        <f t="shared" ca="1" si="9"/>
        <v>99</v>
      </c>
      <c r="DZ17" s="652">
        <f ca="1">OFFSET(DZ17,0,-1)</f>
        <v>99</v>
      </c>
      <c r="EA17" s="1114">
        <f t="shared" ca="1" si="9"/>
        <v>100</v>
      </c>
      <c r="EB17" s="1237">
        <f ca="1">OFFSET(EB17,0,-1)+1</f>
        <v>101</v>
      </c>
      <c r="EC17" s="1237"/>
      <c r="ED17" s="1114">
        <f ca="1">OFFSET(ED17,0,-2)+1</f>
        <v>102</v>
      </c>
      <c r="EF17" s="489">
        <f ca="1">OFFSET(EF17,0,-2)+1</f>
        <v>103</v>
      </c>
    </row>
    <row r="18" spans="1:148" ht="22.5" hidden="1">
      <c r="A18" s="1238">
        <v>1</v>
      </c>
      <c r="B18" s="1053"/>
      <c r="C18" s="1053"/>
      <c r="D18" s="1053"/>
      <c r="E18" s="1054"/>
      <c r="F18" s="1055"/>
      <c r="G18" s="1053"/>
      <c r="H18" s="1053"/>
      <c r="I18" s="1042"/>
      <c r="J18" s="1046"/>
      <c r="K18" s="1046"/>
      <c r="L18" s="594">
        <f>mergeValue(A18)</f>
        <v>1</v>
      </c>
      <c r="M18" s="642" t="s">
        <v>20</v>
      </c>
      <c r="N18" s="581"/>
      <c r="O18" s="1250" t="str">
        <f>IF('Перечень тарифов'!J21="","","" &amp; 'Перечень тарифов'!J21 &amp; "")</f>
        <v/>
      </c>
      <c r="P18" s="1250"/>
      <c r="Q18" s="1250"/>
      <c r="R18" s="1250"/>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D18" s="1250"/>
      <c r="BE18" s="1250"/>
      <c r="BF18" s="1250"/>
      <c r="BG18" s="1250"/>
      <c r="BH18" s="1250"/>
      <c r="BI18" s="1250"/>
      <c r="BJ18" s="1250"/>
      <c r="BK18" s="1250"/>
      <c r="BL18" s="1250"/>
      <c r="BM18" s="1250"/>
      <c r="BN18" s="1250"/>
      <c r="BO18" s="1250"/>
      <c r="BP18" s="1250"/>
      <c r="BQ18" s="1250"/>
      <c r="BR18" s="1250"/>
      <c r="BS18" s="1250"/>
      <c r="BT18" s="1250"/>
      <c r="BU18" s="1250"/>
      <c r="BV18" s="1250"/>
      <c r="BW18" s="1250"/>
      <c r="BX18" s="1250"/>
      <c r="BY18" s="1250"/>
      <c r="BZ18" s="1250"/>
      <c r="CA18" s="1250"/>
      <c r="CB18" s="1250"/>
      <c r="CC18" s="1250"/>
      <c r="CD18" s="1250"/>
      <c r="CE18" s="1250"/>
      <c r="CF18" s="1250"/>
      <c r="CG18" s="1250"/>
      <c r="CH18" s="1250"/>
      <c r="CI18" s="1250"/>
      <c r="CJ18" s="1250"/>
      <c r="CK18" s="1250"/>
      <c r="CL18" s="1250"/>
      <c r="CM18" s="1250"/>
      <c r="CN18" s="1250"/>
      <c r="CO18" s="1250"/>
      <c r="CP18" s="1250"/>
      <c r="CQ18" s="1250"/>
      <c r="CR18" s="1250"/>
      <c r="CS18" s="1250"/>
      <c r="CT18" s="1250"/>
      <c r="CU18" s="1250"/>
      <c r="CV18" s="1250"/>
      <c r="CW18" s="1250"/>
      <c r="CX18" s="1250"/>
      <c r="CY18" s="1250"/>
      <c r="CZ18" s="1250"/>
      <c r="DA18" s="1250"/>
      <c r="DB18" s="1250"/>
      <c r="DC18" s="1250"/>
      <c r="DD18" s="1250"/>
      <c r="DE18" s="1250"/>
      <c r="DF18" s="1250"/>
      <c r="DG18" s="1250"/>
      <c r="DH18" s="1250"/>
      <c r="DI18" s="1250"/>
      <c r="DJ18" s="1250"/>
      <c r="DK18" s="1250"/>
      <c r="DL18" s="1250"/>
      <c r="DM18" s="1250"/>
      <c r="DN18" s="1250"/>
      <c r="DO18" s="1250"/>
      <c r="DP18" s="1250"/>
      <c r="DQ18" s="1250"/>
      <c r="DR18" s="1250"/>
      <c r="DS18" s="1250"/>
      <c r="DT18" s="1250"/>
      <c r="DU18" s="1250"/>
      <c r="DV18" s="1250"/>
      <c r="DW18" s="1250"/>
      <c r="DX18" s="1250"/>
      <c r="DY18" s="1250"/>
      <c r="DZ18" s="1250"/>
      <c r="EA18" s="1250"/>
      <c r="EB18" s="1250"/>
      <c r="EC18" s="1250"/>
      <c r="ED18" s="1250"/>
      <c r="EE18" s="1250"/>
      <c r="EF18" s="631" t="s">
        <v>476</v>
      </c>
    </row>
    <row r="19" spans="1:148" hidden="1">
      <c r="A19" s="1238"/>
      <c r="B19" s="1238">
        <v>1</v>
      </c>
      <c r="C19" s="1053"/>
      <c r="D19" s="1053"/>
      <c r="E19" s="1055"/>
      <c r="F19" s="1055"/>
      <c r="G19" s="1053"/>
      <c r="H19" s="1053"/>
      <c r="I19" s="1048"/>
      <c r="J19" s="1044"/>
      <c r="K19" s="1043"/>
      <c r="L19" s="594" t="str">
        <f>mergeValue(A19) &amp;"."&amp; mergeValue(B19)</f>
        <v>1.1</v>
      </c>
      <c r="M19" s="547"/>
      <c r="N19" s="581"/>
      <c r="O19" s="1250"/>
      <c r="P19" s="1250"/>
      <c r="Q19" s="1250"/>
      <c r="R19" s="1250"/>
      <c r="S19" s="1250"/>
      <c r="T19" s="1250"/>
      <c r="U19" s="1250"/>
      <c r="V19" s="1250"/>
      <c r="W19" s="1250"/>
      <c r="X19" s="1250"/>
      <c r="Y19" s="1250"/>
      <c r="Z19" s="1250"/>
      <c r="AA19" s="1250"/>
      <c r="AB19" s="1250"/>
      <c r="AC19" s="1250"/>
      <c r="AD19" s="1250"/>
      <c r="AE19" s="1250"/>
      <c r="AF19" s="1250"/>
      <c r="AG19" s="1250"/>
      <c r="AH19" s="1250"/>
      <c r="AI19" s="1250"/>
      <c r="AJ19" s="1250"/>
      <c r="AK19" s="1250"/>
      <c r="AL19" s="1250"/>
      <c r="AM19" s="1250"/>
      <c r="AN19" s="1250"/>
      <c r="AO19" s="1250"/>
      <c r="AP19" s="1250"/>
      <c r="AQ19" s="1250"/>
      <c r="AR19" s="1250"/>
      <c r="AS19" s="1250"/>
      <c r="AT19" s="1250"/>
      <c r="AU19" s="1250"/>
      <c r="AV19" s="1250"/>
      <c r="AW19" s="1250"/>
      <c r="AX19" s="1250"/>
      <c r="AY19" s="1250"/>
      <c r="AZ19" s="1250"/>
      <c r="BA19" s="1250"/>
      <c r="BB19" s="1250"/>
      <c r="BC19" s="1250"/>
      <c r="BD19" s="1250"/>
      <c r="BE19" s="1250"/>
      <c r="BF19" s="1250"/>
      <c r="BG19" s="1250"/>
      <c r="BH19" s="1250"/>
      <c r="BI19" s="1250"/>
      <c r="BJ19" s="1250"/>
      <c r="BK19" s="1250"/>
      <c r="BL19" s="1250"/>
      <c r="BM19" s="1250"/>
      <c r="BN19" s="1250"/>
      <c r="BO19" s="1250"/>
      <c r="BP19" s="1250"/>
      <c r="BQ19" s="1250"/>
      <c r="BR19" s="1250"/>
      <c r="BS19" s="1250"/>
      <c r="BT19" s="1250"/>
      <c r="BU19" s="1250"/>
      <c r="BV19" s="1250"/>
      <c r="BW19" s="1250"/>
      <c r="BX19" s="1250"/>
      <c r="BY19" s="1250"/>
      <c r="BZ19" s="1250"/>
      <c r="CA19" s="1250"/>
      <c r="CB19" s="1250"/>
      <c r="CC19" s="1250"/>
      <c r="CD19" s="1250"/>
      <c r="CE19" s="1250"/>
      <c r="CF19" s="1250"/>
      <c r="CG19" s="1250"/>
      <c r="CH19" s="1250"/>
      <c r="CI19" s="1250"/>
      <c r="CJ19" s="1250"/>
      <c r="CK19" s="1250"/>
      <c r="CL19" s="1250"/>
      <c r="CM19" s="1250"/>
      <c r="CN19" s="1250"/>
      <c r="CO19" s="1250"/>
      <c r="CP19" s="1250"/>
      <c r="CQ19" s="1250"/>
      <c r="CR19" s="1250"/>
      <c r="CS19" s="1250"/>
      <c r="CT19" s="1250"/>
      <c r="CU19" s="1250"/>
      <c r="CV19" s="1250"/>
      <c r="CW19" s="1250"/>
      <c r="CX19" s="1250"/>
      <c r="CY19" s="1250"/>
      <c r="CZ19" s="1250"/>
      <c r="DA19" s="1250"/>
      <c r="DB19" s="1250"/>
      <c r="DC19" s="1250"/>
      <c r="DD19" s="1250"/>
      <c r="DE19" s="1250"/>
      <c r="DF19" s="1250"/>
      <c r="DG19" s="1250"/>
      <c r="DH19" s="1250"/>
      <c r="DI19" s="1250"/>
      <c r="DJ19" s="1250"/>
      <c r="DK19" s="1250"/>
      <c r="DL19" s="1250"/>
      <c r="DM19" s="1250"/>
      <c r="DN19" s="1250"/>
      <c r="DO19" s="1250"/>
      <c r="DP19" s="1250"/>
      <c r="DQ19" s="1250"/>
      <c r="DR19" s="1250"/>
      <c r="DS19" s="1250"/>
      <c r="DT19" s="1250"/>
      <c r="DU19" s="1250"/>
      <c r="DV19" s="1250"/>
      <c r="DW19" s="1250"/>
      <c r="DX19" s="1250"/>
      <c r="DY19" s="1250"/>
      <c r="DZ19" s="1250"/>
      <c r="EA19" s="1250"/>
      <c r="EB19" s="1250"/>
      <c r="EC19" s="1250"/>
      <c r="ED19" s="1250"/>
      <c r="EE19" s="1250"/>
      <c r="EF19" s="631"/>
    </row>
    <row r="20" spans="1:148" ht="22.5">
      <c r="A20" s="1238"/>
      <c r="B20" s="1238"/>
      <c r="C20" s="1238">
        <v>1</v>
      </c>
      <c r="D20" s="1053"/>
      <c r="E20" s="1055"/>
      <c r="F20" s="1055"/>
      <c r="G20" s="1053"/>
      <c r="H20" s="1053"/>
      <c r="I20" s="1048"/>
      <c r="J20" s="1044"/>
      <c r="K20" s="1043"/>
      <c r="L20" s="594" t="str">
        <f>mergeValue(A20) &amp;"."&amp; mergeValue(B20)&amp;"."&amp; mergeValue(C20)</f>
        <v>1.1.1</v>
      </c>
      <c r="M20" s="548" t="s">
        <v>7</v>
      </c>
      <c r="N20" s="581"/>
      <c r="O20" s="1250" t="str">
        <f>IF('Перечень тарифов'!R21="","","" &amp; 'Перечень тарифов'!R21 &amp; "")</f>
        <v>Открытая система теплоснабжения</v>
      </c>
      <c r="P20" s="1250"/>
      <c r="Q20" s="1250"/>
      <c r="R20" s="1250"/>
      <c r="S20" s="1250"/>
      <c r="T20" s="1250"/>
      <c r="U20" s="1250"/>
      <c r="V20" s="1250"/>
      <c r="W20" s="1250"/>
      <c r="X20" s="1250"/>
      <c r="Y20" s="1250"/>
      <c r="Z20" s="1250"/>
      <c r="AA20" s="1250"/>
      <c r="AB20" s="1250"/>
      <c r="AC20" s="1250"/>
      <c r="AD20" s="1250"/>
      <c r="AE20" s="1250"/>
      <c r="AF20" s="1250"/>
      <c r="AG20" s="1250"/>
      <c r="AH20" s="1250"/>
      <c r="AI20" s="1250"/>
      <c r="AJ20" s="1250"/>
      <c r="AK20" s="1250"/>
      <c r="AL20" s="1250"/>
      <c r="AM20" s="1250"/>
      <c r="AN20" s="1250"/>
      <c r="AO20" s="1250"/>
      <c r="AP20" s="1250"/>
      <c r="AQ20" s="1250"/>
      <c r="AR20" s="1250"/>
      <c r="AS20" s="1250"/>
      <c r="AT20" s="1250"/>
      <c r="AU20" s="1250"/>
      <c r="AV20" s="1250"/>
      <c r="AW20" s="1250"/>
      <c r="AX20" s="1250"/>
      <c r="AY20" s="1250"/>
      <c r="AZ20" s="1250"/>
      <c r="BA20" s="1250"/>
      <c r="BB20" s="1250"/>
      <c r="BC20" s="1250"/>
      <c r="BD20" s="1250"/>
      <c r="BE20" s="1250"/>
      <c r="BF20" s="1250"/>
      <c r="BG20" s="1250"/>
      <c r="BH20" s="1250"/>
      <c r="BI20" s="1250"/>
      <c r="BJ20" s="1250"/>
      <c r="BK20" s="1250"/>
      <c r="BL20" s="1250"/>
      <c r="BM20" s="1250"/>
      <c r="BN20" s="1250"/>
      <c r="BO20" s="1250"/>
      <c r="BP20" s="1250"/>
      <c r="BQ20" s="1250"/>
      <c r="BR20" s="1250"/>
      <c r="BS20" s="1250"/>
      <c r="BT20" s="1250"/>
      <c r="BU20" s="1250"/>
      <c r="BV20" s="1250"/>
      <c r="BW20" s="1250"/>
      <c r="BX20" s="1250"/>
      <c r="BY20" s="1250"/>
      <c r="BZ20" s="1250"/>
      <c r="CA20" s="1250"/>
      <c r="CB20" s="1250"/>
      <c r="CC20" s="1250"/>
      <c r="CD20" s="1250"/>
      <c r="CE20" s="1250"/>
      <c r="CF20" s="1250"/>
      <c r="CG20" s="1250"/>
      <c r="CH20" s="1250"/>
      <c r="CI20" s="1250"/>
      <c r="CJ20" s="1250"/>
      <c r="CK20" s="1250"/>
      <c r="CL20" s="1250"/>
      <c r="CM20" s="1250"/>
      <c r="CN20" s="1250"/>
      <c r="CO20" s="1250"/>
      <c r="CP20" s="1250"/>
      <c r="CQ20" s="1250"/>
      <c r="CR20" s="1250"/>
      <c r="CS20" s="1250"/>
      <c r="CT20" s="1250"/>
      <c r="CU20" s="1250"/>
      <c r="CV20" s="1250"/>
      <c r="CW20" s="1250"/>
      <c r="CX20" s="1250"/>
      <c r="CY20" s="1250"/>
      <c r="CZ20" s="1250"/>
      <c r="DA20" s="1250"/>
      <c r="DB20" s="1250"/>
      <c r="DC20" s="1250"/>
      <c r="DD20" s="1250"/>
      <c r="DE20" s="1250"/>
      <c r="DF20" s="1250"/>
      <c r="DG20" s="1250"/>
      <c r="DH20" s="1250"/>
      <c r="DI20" s="1250"/>
      <c r="DJ20" s="1250"/>
      <c r="DK20" s="1250"/>
      <c r="DL20" s="1250"/>
      <c r="DM20" s="1250"/>
      <c r="DN20" s="1250"/>
      <c r="DO20" s="1250"/>
      <c r="DP20" s="1250"/>
      <c r="DQ20" s="1250"/>
      <c r="DR20" s="1250"/>
      <c r="DS20" s="1250"/>
      <c r="DT20" s="1250"/>
      <c r="DU20" s="1250"/>
      <c r="DV20" s="1250"/>
      <c r="DW20" s="1250"/>
      <c r="DX20" s="1250"/>
      <c r="DY20" s="1250"/>
      <c r="DZ20" s="1250"/>
      <c r="EA20" s="1250"/>
      <c r="EB20" s="1250"/>
      <c r="EC20" s="1250"/>
      <c r="ED20" s="1250"/>
      <c r="EE20" s="1250"/>
      <c r="EF20" s="631" t="s">
        <v>633</v>
      </c>
    </row>
    <row r="21" spans="1:148" hidden="1">
      <c r="A21" s="1238"/>
      <c r="B21" s="1238"/>
      <c r="C21" s="1238"/>
      <c r="D21" s="1238">
        <v>1</v>
      </c>
      <c r="E21" s="1055"/>
      <c r="F21" s="1055"/>
      <c r="G21" s="1053"/>
      <c r="H21" s="1053"/>
      <c r="I21" s="1048"/>
      <c r="J21" s="1044"/>
      <c r="K21" s="1043"/>
      <c r="L21" s="594" t="str">
        <f>mergeValue(A21) &amp;"."&amp; mergeValue(B21)&amp;"."&amp; mergeValue(C21)&amp;"."&amp; mergeValue(D21)</f>
        <v>1.1.1.1</v>
      </c>
      <c r="M21" s="549"/>
      <c r="N21" s="581"/>
      <c r="O21" s="1250"/>
      <c r="P21" s="1250"/>
      <c r="Q21" s="1250"/>
      <c r="R21" s="1250"/>
      <c r="S21" s="1250"/>
      <c r="T21" s="1250"/>
      <c r="U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0"/>
      <c r="AU21" s="1250"/>
      <c r="AV21" s="1250"/>
      <c r="AW21" s="1250"/>
      <c r="AX21" s="1250"/>
      <c r="AY21" s="1250"/>
      <c r="AZ21" s="1250"/>
      <c r="BA21" s="1250"/>
      <c r="BB21" s="1250"/>
      <c r="BC21" s="1250"/>
      <c r="BD21" s="1250"/>
      <c r="BE21" s="1250"/>
      <c r="BF21" s="1250"/>
      <c r="BG21" s="1250"/>
      <c r="BH21" s="1250"/>
      <c r="BI21" s="1250"/>
      <c r="BJ21" s="1250"/>
      <c r="BK21" s="1250"/>
      <c r="BL21" s="1250"/>
      <c r="BM21" s="1250"/>
      <c r="BN21" s="1250"/>
      <c r="BO21" s="1250"/>
      <c r="BP21" s="1250"/>
      <c r="BQ21" s="1250"/>
      <c r="BR21" s="1250"/>
      <c r="BS21" s="1250"/>
      <c r="BT21" s="1250"/>
      <c r="BU21" s="1250"/>
      <c r="BV21" s="1250"/>
      <c r="BW21" s="1250"/>
      <c r="BX21" s="1250"/>
      <c r="BY21" s="1250"/>
      <c r="BZ21" s="1250"/>
      <c r="CA21" s="1250"/>
      <c r="CB21" s="1250"/>
      <c r="CC21" s="1250"/>
      <c r="CD21" s="1250"/>
      <c r="CE21" s="1250"/>
      <c r="CF21" s="1250"/>
      <c r="CG21" s="1250"/>
      <c r="CH21" s="1250"/>
      <c r="CI21" s="1250"/>
      <c r="CJ21" s="1250"/>
      <c r="CK21" s="1250"/>
      <c r="CL21" s="1250"/>
      <c r="CM21" s="1250"/>
      <c r="CN21" s="1250"/>
      <c r="CO21" s="1250"/>
      <c r="CP21" s="1250"/>
      <c r="CQ21" s="1250"/>
      <c r="CR21" s="1250"/>
      <c r="CS21" s="1250"/>
      <c r="CT21" s="1250"/>
      <c r="CU21" s="1250"/>
      <c r="CV21" s="1250"/>
      <c r="CW21" s="1250"/>
      <c r="CX21" s="1250"/>
      <c r="CY21" s="1250"/>
      <c r="CZ21" s="1250"/>
      <c r="DA21" s="1250"/>
      <c r="DB21" s="1250"/>
      <c r="DC21" s="1250"/>
      <c r="DD21" s="1250"/>
      <c r="DE21" s="1250"/>
      <c r="DF21" s="1250"/>
      <c r="DG21" s="1250"/>
      <c r="DH21" s="1250"/>
      <c r="DI21" s="1250"/>
      <c r="DJ21" s="1250"/>
      <c r="DK21" s="1250"/>
      <c r="DL21" s="1250"/>
      <c r="DM21" s="1250"/>
      <c r="DN21" s="1250"/>
      <c r="DO21" s="1250"/>
      <c r="DP21" s="1250"/>
      <c r="DQ21" s="1250"/>
      <c r="DR21" s="1250"/>
      <c r="DS21" s="1250"/>
      <c r="DT21" s="1250"/>
      <c r="DU21" s="1250"/>
      <c r="DV21" s="1250"/>
      <c r="DW21" s="1250"/>
      <c r="DX21" s="1250"/>
      <c r="DY21" s="1250"/>
      <c r="DZ21" s="1250"/>
      <c r="EA21" s="1250"/>
      <c r="EB21" s="1250"/>
      <c r="EC21" s="1250"/>
      <c r="ED21" s="1250"/>
      <c r="EE21" s="1250"/>
      <c r="EF21" s="631"/>
    </row>
    <row r="22" spans="1:148" ht="0.2" customHeight="1">
      <c r="A22" s="1238"/>
      <c r="B22" s="1238"/>
      <c r="C22" s="1238"/>
      <c r="D22" s="1238"/>
      <c r="E22" s="1238">
        <v>1</v>
      </c>
      <c r="F22" s="1055"/>
      <c r="G22" s="1053"/>
      <c r="H22" s="1053"/>
      <c r="I22" s="1047"/>
      <c r="J22" s="1044"/>
      <c r="K22" s="1043"/>
      <c r="L22" s="594"/>
      <c r="M22" s="555"/>
      <c r="N22" s="582"/>
      <c r="O22" s="632"/>
      <c r="P22" s="632"/>
      <c r="Q22" s="632"/>
      <c r="R22" s="632"/>
      <c r="S22" s="632"/>
      <c r="T22" s="632"/>
      <c r="U22" s="632"/>
      <c r="V22" s="632"/>
      <c r="W22" s="632"/>
      <c r="X22" s="632"/>
      <c r="Y22" s="632"/>
      <c r="Z22" s="632"/>
      <c r="AA22" s="1119"/>
      <c r="AB22" s="1119"/>
      <c r="AC22" s="1119"/>
      <c r="AD22" s="1119"/>
      <c r="AE22" s="1119"/>
      <c r="AF22" s="1119"/>
      <c r="AG22" s="1119"/>
      <c r="AH22" s="1119"/>
      <c r="AI22" s="1119"/>
      <c r="AJ22" s="1119"/>
      <c r="AK22" s="1119"/>
      <c r="AL22" s="1119"/>
      <c r="AM22" s="1119"/>
      <c r="AN22" s="1119"/>
      <c r="AO22" s="1119"/>
      <c r="AP22" s="1119"/>
      <c r="AQ22" s="1119"/>
      <c r="AR22" s="1119"/>
      <c r="AS22" s="1119"/>
      <c r="AT22" s="1119"/>
      <c r="AU22" s="1119"/>
      <c r="AV22" s="1119"/>
      <c r="AW22" s="1119"/>
      <c r="AX22" s="1119"/>
      <c r="AY22" s="1119"/>
      <c r="AZ22" s="1119"/>
      <c r="BA22" s="1119"/>
      <c r="BB22" s="1119"/>
      <c r="BC22" s="1119"/>
      <c r="BD22" s="1119"/>
      <c r="BE22" s="1119"/>
      <c r="BF22" s="1119"/>
      <c r="BG22" s="1119"/>
      <c r="BH22" s="1119"/>
      <c r="BI22" s="1119"/>
      <c r="BJ22" s="1119"/>
      <c r="BK22" s="1119"/>
      <c r="BL22" s="1119"/>
      <c r="BM22" s="1119"/>
      <c r="BN22" s="1119"/>
      <c r="BO22" s="1119"/>
      <c r="BP22" s="1119"/>
      <c r="BQ22" s="1119"/>
      <c r="BR22" s="1119"/>
      <c r="BS22" s="1119"/>
      <c r="BT22" s="1119"/>
      <c r="BU22" s="1119"/>
      <c r="BV22" s="1119"/>
      <c r="BW22" s="1119"/>
      <c r="BX22" s="1119"/>
      <c r="BY22" s="1119"/>
      <c r="BZ22" s="1119"/>
      <c r="CA22" s="1119"/>
      <c r="CB22" s="1119"/>
      <c r="CC22" s="1119"/>
      <c r="CD22" s="1119"/>
      <c r="CE22" s="1119"/>
      <c r="CF22" s="1119"/>
      <c r="CG22" s="1119"/>
      <c r="CH22" s="1119"/>
      <c r="CI22" s="1119"/>
      <c r="CJ22" s="1119"/>
      <c r="CK22" s="1119"/>
      <c r="CL22" s="1119"/>
      <c r="CM22" s="1119"/>
      <c r="CN22" s="1119"/>
      <c r="CO22" s="1119"/>
      <c r="CP22" s="1119"/>
      <c r="CQ22" s="1119"/>
      <c r="CR22" s="1119"/>
      <c r="CS22" s="1119"/>
      <c r="CT22" s="1119"/>
      <c r="CU22" s="1119"/>
      <c r="CV22" s="1119"/>
      <c r="CW22" s="1119"/>
      <c r="CX22" s="1119"/>
      <c r="CY22" s="1119"/>
      <c r="CZ22" s="1119"/>
      <c r="DA22" s="1119"/>
      <c r="DB22" s="1119"/>
      <c r="DC22" s="1119"/>
      <c r="DD22" s="1119"/>
      <c r="DE22" s="1119"/>
      <c r="DF22" s="1119"/>
      <c r="DG22" s="1119"/>
      <c r="DH22" s="1119"/>
      <c r="DI22" s="1119"/>
      <c r="DJ22" s="1119"/>
      <c r="DK22" s="1119"/>
      <c r="DL22" s="1119"/>
      <c r="DM22" s="1119"/>
      <c r="DN22" s="1119"/>
      <c r="DO22" s="1119"/>
      <c r="DP22" s="1119"/>
      <c r="DQ22" s="1119"/>
      <c r="DR22" s="1119"/>
      <c r="DS22" s="1119"/>
      <c r="DT22" s="1119"/>
      <c r="DU22" s="1119"/>
      <c r="DV22" s="1119"/>
      <c r="DW22" s="1119"/>
      <c r="DX22" s="1119"/>
      <c r="DY22" s="1119"/>
      <c r="DZ22" s="1119"/>
      <c r="EA22" s="1119"/>
      <c r="EB22" s="1119"/>
      <c r="EC22" s="1119"/>
      <c r="ED22" s="1119"/>
      <c r="EE22" s="509"/>
      <c r="EF22" s="631"/>
    </row>
    <row r="23" spans="1:148" ht="90">
      <c r="A23" s="1238"/>
      <c r="B23" s="1238"/>
      <c r="C23" s="1238"/>
      <c r="D23" s="1238"/>
      <c r="E23" s="1238"/>
      <c r="F23" s="1238">
        <v>1</v>
      </c>
      <c r="G23" s="1053"/>
      <c r="H23" s="1053"/>
      <c r="I23" s="1260"/>
      <c r="J23" s="1044"/>
      <c r="K23" s="1043"/>
      <c r="L23" s="594" t="str">
        <f>mergeValue(A23) &amp;"."&amp; mergeValue(B23)&amp;"."&amp; mergeValue(C23)&amp;"."&amp; mergeValue(D23)&amp;"."&amp; mergeValue(F23)</f>
        <v>1.1.1.1.1</v>
      </c>
      <c r="M23" s="556" t="s">
        <v>10</v>
      </c>
      <c r="N23" s="582"/>
      <c r="O23" s="1241" t="s">
        <v>471</v>
      </c>
      <c r="P23" s="1242"/>
      <c r="Q23" s="1242"/>
      <c r="R23" s="1242"/>
      <c r="S23" s="1242"/>
      <c r="T23" s="1242"/>
      <c r="U23" s="1242"/>
      <c r="V23" s="1242"/>
      <c r="W23" s="1242"/>
      <c r="X23" s="1242"/>
      <c r="Y23" s="1242"/>
      <c r="Z23" s="1242"/>
      <c r="AA23" s="1242"/>
      <c r="AB23" s="1242"/>
      <c r="AC23" s="1242"/>
      <c r="AD23" s="1242"/>
      <c r="AE23" s="1242"/>
      <c r="AF23" s="1242"/>
      <c r="AG23" s="1242"/>
      <c r="AH23" s="1242"/>
      <c r="AI23" s="1242"/>
      <c r="AJ23" s="1242"/>
      <c r="AK23" s="1242"/>
      <c r="AL23" s="1242"/>
      <c r="AM23" s="1242"/>
      <c r="AN23" s="1242"/>
      <c r="AO23" s="1242"/>
      <c r="AP23" s="1242"/>
      <c r="AQ23" s="1242"/>
      <c r="AR23" s="1242"/>
      <c r="AS23" s="1242"/>
      <c r="AT23" s="1242"/>
      <c r="AU23" s="1242"/>
      <c r="AV23" s="1242"/>
      <c r="AW23" s="1242"/>
      <c r="AX23" s="1242"/>
      <c r="AY23" s="1242"/>
      <c r="AZ23" s="1242"/>
      <c r="BA23" s="1242"/>
      <c r="BB23" s="1242"/>
      <c r="BC23" s="1242"/>
      <c r="BD23" s="1242"/>
      <c r="BE23" s="1242"/>
      <c r="BF23" s="1242"/>
      <c r="BG23" s="1242"/>
      <c r="BH23" s="1242"/>
      <c r="BI23" s="1242"/>
      <c r="BJ23" s="1242"/>
      <c r="BK23" s="1242"/>
      <c r="BL23" s="1242"/>
      <c r="BM23" s="1242"/>
      <c r="BN23" s="1242"/>
      <c r="BO23" s="1242"/>
      <c r="BP23" s="1242"/>
      <c r="BQ23" s="1242"/>
      <c r="BR23" s="1242"/>
      <c r="BS23" s="1242"/>
      <c r="BT23" s="1242"/>
      <c r="BU23" s="1242"/>
      <c r="BV23" s="1242"/>
      <c r="BW23" s="1242"/>
      <c r="BX23" s="1242"/>
      <c r="BY23" s="1242"/>
      <c r="BZ23" s="1242"/>
      <c r="CA23" s="1242"/>
      <c r="CB23" s="1242"/>
      <c r="CC23" s="1242"/>
      <c r="CD23" s="1242"/>
      <c r="CE23" s="1242"/>
      <c r="CF23" s="1242"/>
      <c r="CG23" s="1242"/>
      <c r="CH23" s="1242"/>
      <c r="CI23" s="1242"/>
      <c r="CJ23" s="1242"/>
      <c r="CK23" s="1242"/>
      <c r="CL23" s="1242"/>
      <c r="CM23" s="1242"/>
      <c r="CN23" s="1242"/>
      <c r="CO23" s="1242"/>
      <c r="CP23" s="1242"/>
      <c r="CQ23" s="1242"/>
      <c r="CR23" s="1242"/>
      <c r="CS23" s="1242"/>
      <c r="CT23" s="1242"/>
      <c r="CU23" s="1242"/>
      <c r="CV23" s="1242"/>
      <c r="CW23" s="1242"/>
      <c r="CX23" s="1242"/>
      <c r="CY23" s="1242"/>
      <c r="CZ23" s="1242"/>
      <c r="DA23" s="1242"/>
      <c r="DB23" s="1242"/>
      <c r="DC23" s="1242"/>
      <c r="DD23" s="1242"/>
      <c r="DE23" s="1242"/>
      <c r="DF23" s="1242"/>
      <c r="DG23" s="1242"/>
      <c r="DH23" s="1242"/>
      <c r="DI23" s="1242"/>
      <c r="DJ23" s="1242"/>
      <c r="DK23" s="1242"/>
      <c r="DL23" s="1242"/>
      <c r="DM23" s="1242"/>
      <c r="DN23" s="1242"/>
      <c r="DO23" s="1242"/>
      <c r="DP23" s="1242"/>
      <c r="DQ23" s="1242"/>
      <c r="DR23" s="1242"/>
      <c r="DS23" s="1242"/>
      <c r="DT23" s="1242"/>
      <c r="DU23" s="1242"/>
      <c r="DV23" s="1242"/>
      <c r="DW23" s="1242"/>
      <c r="DX23" s="1242"/>
      <c r="DY23" s="1242"/>
      <c r="DZ23" s="1242"/>
      <c r="EA23" s="1242"/>
      <c r="EB23" s="1242"/>
      <c r="EC23" s="1242"/>
      <c r="ED23" s="1242"/>
      <c r="EE23" s="1243"/>
      <c r="EF23" s="631" t="s">
        <v>635</v>
      </c>
      <c r="EH23" s="505" t="str">
        <f>strCheckUnique(EI23:EI27)</f>
        <v/>
      </c>
      <c r="EJ23" s="505"/>
    </row>
    <row r="24" spans="1:148" ht="135">
      <c r="A24" s="1238"/>
      <c r="B24" s="1238"/>
      <c r="C24" s="1238"/>
      <c r="D24" s="1238"/>
      <c r="E24" s="1238"/>
      <c r="F24" s="1238"/>
      <c r="G24" s="1238">
        <v>1</v>
      </c>
      <c r="H24" s="1053"/>
      <c r="I24" s="1260"/>
      <c r="J24" s="1261"/>
      <c r="K24" s="1049"/>
      <c r="L24" s="594" t="str">
        <f>mergeValue(A24) &amp;"."&amp; mergeValue(B24)&amp;"."&amp; mergeValue(C24)&amp;"."&amp; mergeValue(D24)&amp;"."&amp; mergeValue(F24)&amp;"."&amp; mergeValue(G24)</f>
        <v>1.1.1.1.1.1</v>
      </c>
      <c r="M24" s="1066" t="s">
        <v>650</v>
      </c>
      <c r="N24" s="647"/>
      <c r="O24" s="684">
        <v>24.17</v>
      </c>
      <c r="P24" s="684">
        <v>1598.69</v>
      </c>
      <c r="Q24" s="563"/>
      <c r="R24" s="495"/>
      <c r="S24" s="1092"/>
      <c r="T24" s="495"/>
      <c r="U24" s="1092"/>
      <c r="V24" s="585" t="str">
        <f>W24 &amp; "-" &amp; Y24</f>
        <v>01.01.2019-30.06.2019</v>
      </c>
      <c r="W24" s="1248" t="s">
        <v>1703</v>
      </c>
      <c r="X24" s="1234" t="s">
        <v>83</v>
      </c>
      <c r="Y24" s="1248" t="s">
        <v>2388</v>
      </c>
      <c r="Z24" s="1234" t="s">
        <v>83</v>
      </c>
      <c r="AA24" s="684">
        <v>24.17</v>
      </c>
      <c r="AB24" s="684">
        <v>1752.8</v>
      </c>
      <c r="AC24" s="764"/>
      <c r="AD24" s="713"/>
      <c r="AE24" s="1092"/>
      <c r="AF24" s="713"/>
      <c r="AG24" s="1092"/>
      <c r="AH24" s="770" t="str">
        <f>AI24 &amp; "-" &amp; AK24</f>
        <v>01.07.2019-31.12.2019</v>
      </c>
      <c r="AI24" s="1248" t="s">
        <v>2389</v>
      </c>
      <c r="AJ24" s="1234" t="s">
        <v>83</v>
      </c>
      <c r="AK24" s="1248" t="s">
        <v>2390</v>
      </c>
      <c r="AL24" s="1234" t="s">
        <v>83</v>
      </c>
      <c r="AM24" s="684">
        <v>24.17</v>
      </c>
      <c r="AN24" s="684">
        <v>1648.91</v>
      </c>
      <c r="AO24" s="764"/>
      <c r="AP24" s="713"/>
      <c r="AQ24" s="1092"/>
      <c r="AR24" s="713"/>
      <c r="AS24" s="1092"/>
      <c r="AT24" s="770" t="str">
        <f>AU24 &amp; "-" &amp; AW24</f>
        <v>01.01.2020-30.06.2020</v>
      </c>
      <c r="AU24" s="1248" t="s">
        <v>2391</v>
      </c>
      <c r="AV24" s="1234" t="s">
        <v>83</v>
      </c>
      <c r="AW24" s="1248" t="s">
        <v>2392</v>
      </c>
      <c r="AX24" s="1234" t="s">
        <v>83</v>
      </c>
      <c r="AY24" s="684">
        <v>24.99</v>
      </c>
      <c r="AZ24" s="684">
        <v>1797.43</v>
      </c>
      <c r="BA24" s="764"/>
      <c r="BB24" s="713"/>
      <c r="BC24" s="1092"/>
      <c r="BD24" s="713"/>
      <c r="BE24" s="1092"/>
      <c r="BF24" s="770" t="str">
        <f>BG24 &amp; "-" &amp; BI24</f>
        <v>01.07.2020-31.12.2020</v>
      </c>
      <c r="BG24" s="1248" t="s">
        <v>2393</v>
      </c>
      <c r="BH24" s="1234" t="s">
        <v>83</v>
      </c>
      <c r="BI24" s="1248" t="s">
        <v>2394</v>
      </c>
      <c r="BJ24" s="1234" t="s">
        <v>83</v>
      </c>
      <c r="BK24" s="684">
        <v>24.99</v>
      </c>
      <c r="BL24" s="684">
        <v>1735.15</v>
      </c>
      <c r="BM24" s="764"/>
      <c r="BN24" s="713"/>
      <c r="BO24" s="1092"/>
      <c r="BP24" s="713"/>
      <c r="BQ24" s="1092"/>
      <c r="BR24" s="770" t="str">
        <f>BS24 &amp; "-" &amp; BU24</f>
        <v>01.01.2021-30.06.2021</v>
      </c>
      <c r="BS24" s="1248" t="s">
        <v>2395</v>
      </c>
      <c r="BT24" s="1234" t="s">
        <v>83</v>
      </c>
      <c r="BU24" s="1248" t="s">
        <v>2396</v>
      </c>
      <c r="BV24" s="1234" t="s">
        <v>83</v>
      </c>
      <c r="BW24" s="684">
        <v>25.99</v>
      </c>
      <c r="BX24" s="684">
        <v>1804.56</v>
      </c>
      <c r="BY24" s="764"/>
      <c r="BZ24" s="713"/>
      <c r="CA24" s="1092"/>
      <c r="CB24" s="713"/>
      <c r="CC24" s="1092"/>
      <c r="CD24" s="770" t="str">
        <f>CE24 &amp; "-" &amp; CG24</f>
        <v>01.07.2021-31.12.2021</v>
      </c>
      <c r="CE24" s="1248" t="s">
        <v>2397</v>
      </c>
      <c r="CF24" s="1234" t="s">
        <v>83</v>
      </c>
      <c r="CG24" s="1248" t="s">
        <v>2398</v>
      </c>
      <c r="CH24" s="1234" t="s">
        <v>83</v>
      </c>
      <c r="CI24" s="684">
        <v>25.99</v>
      </c>
      <c r="CJ24" s="684">
        <v>1795.7</v>
      </c>
      <c r="CK24" s="764"/>
      <c r="CL24" s="713"/>
      <c r="CM24" s="1092"/>
      <c r="CN24" s="713"/>
      <c r="CO24" s="1092"/>
      <c r="CP24" s="770" t="str">
        <f>CQ24 &amp; "-" &amp; CS24</f>
        <v>01.01.2022-30.06.2022</v>
      </c>
      <c r="CQ24" s="1248" t="s">
        <v>2399</v>
      </c>
      <c r="CR24" s="1234" t="s">
        <v>83</v>
      </c>
      <c r="CS24" s="1248" t="s">
        <v>2400</v>
      </c>
      <c r="CT24" s="1234" t="s">
        <v>83</v>
      </c>
      <c r="CU24" s="684">
        <v>27.03</v>
      </c>
      <c r="CV24" s="684">
        <v>1867.53</v>
      </c>
      <c r="CW24" s="764"/>
      <c r="CX24" s="713"/>
      <c r="CY24" s="1092"/>
      <c r="CZ24" s="713"/>
      <c r="DA24" s="1092"/>
      <c r="DB24" s="770" t="str">
        <f>DC24 &amp; "-" &amp; DE24</f>
        <v>01.07.2022-31.12.2022</v>
      </c>
      <c r="DC24" s="1248" t="s">
        <v>2401</v>
      </c>
      <c r="DD24" s="1234" t="s">
        <v>83</v>
      </c>
      <c r="DE24" s="1248" t="s">
        <v>2402</v>
      </c>
      <c r="DF24" s="1234" t="s">
        <v>83</v>
      </c>
      <c r="DG24" s="684">
        <v>27.03</v>
      </c>
      <c r="DH24" s="684">
        <v>1858.77</v>
      </c>
      <c r="DI24" s="764"/>
      <c r="DJ24" s="713"/>
      <c r="DK24" s="1092"/>
      <c r="DL24" s="713"/>
      <c r="DM24" s="1092"/>
      <c r="DN24" s="770" t="str">
        <f>DO24 &amp; "-" &amp; DQ24</f>
        <v>01.01.2023-30.06.2023</v>
      </c>
      <c r="DO24" s="1248" t="s">
        <v>2403</v>
      </c>
      <c r="DP24" s="1234" t="s">
        <v>83</v>
      </c>
      <c r="DQ24" s="1248" t="s">
        <v>2404</v>
      </c>
      <c r="DR24" s="1234" t="s">
        <v>83</v>
      </c>
      <c r="DS24" s="684">
        <v>28.11</v>
      </c>
      <c r="DT24" s="684">
        <v>1933.12</v>
      </c>
      <c r="DU24" s="764"/>
      <c r="DV24" s="713"/>
      <c r="DW24" s="1092"/>
      <c r="DX24" s="713"/>
      <c r="DY24" s="1092"/>
      <c r="DZ24" s="770" t="str">
        <f>EA24 &amp; "-" &amp; EC24</f>
        <v>01.07.2023-31.12.2023</v>
      </c>
      <c r="EA24" s="1248" t="s">
        <v>2405</v>
      </c>
      <c r="EB24" s="1234" t="s">
        <v>83</v>
      </c>
      <c r="EC24" s="1248" t="s">
        <v>1704</v>
      </c>
      <c r="ED24" s="1234" t="s">
        <v>84</v>
      </c>
      <c r="EE24" s="538"/>
      <c r="EF24" s="631" t="s">
        <v>668</v>
      </c>
      <c r="EG24" s="501" t="str">
        <f>strCheckDate(O24:EE24)</f>
        <v/>
      </c>
      <c r="EH24" s="505"/>
      <c r="EI24" s="505" t="str">
        <f>IF(M24="","",M24 )</f>
        <v>горячая вода в системе централизованного теплоснабжения на горячее водоснабжение</v>
      </c>
      <c r="EJ24" s="505"/>
      <c r="EK24" s="505"/>
    </row>
    <row r="25" spans="1:148" ht="14.25" hidden="1" customHeight="1">
      <c r="A25" s="1238"/>
      <c r="B25" s="1238"/>
      <c r="C25" s="1238"/>
      <c r="D25" s="1238"/>
      <c r="E25" s="1238"/>
      <c r="F25" s="1238"/>
      <c r="G25" s="1238"/>
      <c r="H25" s="1053"/>
      <c r="I25" s="1260"/>
      <c r="J25" s="1261"/>
      <c r="K25" s="1049"/>
      <c r="L25" s="601"/>
      <c r="M25" s="647"/>
      <c r="N25" s="647"/>
      <c r="O25" s="563"/>
      <c r="P25" s="495"/>
      <c r="Q25" s="495"/>
      <c r="R25" s="495"/>
      <c r="S25" s="495"/>
      <c r="T25" s="495"/>
      <c r="U25" s="560"/>
      <c r="V25" s="585"/>
      <c r="W25" s="1233"/>
      <c r="X25" s="1234"/>
      <c r="Y25" s="1233"/>
      <c r="Z25" s="1234"/>
      <c r="AA25" s="764"/>
      <c r="AB25" s="713"/>
      <c r="AC25" s="713"/>
      <c r="AD25" s="713"/>
      <c r="AE25" s="713"/>
      <c r="AF25" s="713"/>
      <c r="AG25" s="560"/>
      <c r="AH25" s="770"/>
      <c r="AI25" s="1233"/>
      <c r="AJ25" s="1234"/>
      <c r="AK25" s="1233"/>
      <c r="AL25" s="1234"/>
      <c r="AM25" s="764"/>
      <c r="AN25" s="713"/>
      <c r="AO25" s="713"/>
      <c r="AP25" s="713"/>
      <c r="AQ25" s="713"/>
      <c r="AR25" s="713"/>
      <c r="AS25" s="560"/>
      <c r="AT25" s="770"/>
      <c r="AU25" s="1233"/>
      <c r="AV25" s="1234"/>
      <c r="AW25" s="1233"/>
      <c r="AX25" s="1234"/>
      <c r="AY25" s="764"/>
      <c r="AZ25" s="713"/>
      <c r="BA25" s="713"/>
      <c r="BB25" s="713"/>
      <c r="BC25" s="713"/>
      <c r="BD25" s="713"/>
      <c r="BE25" s="560"/>
      <c r="BF25" s="770"/>
      <c r="BG25" s="1233"/>
      <c r="BH25" s="1234"/>
      <c r="BI25" s="1233"/>
      <c r="BJ25" s="1234"/>
      <c r="BK25" s="764"/>
      <c r="BL25" s="713"/>
      <c r="BM25" s="713"/>
      <c r="BN25" s="713"/>
      <c r="BO25" s="713"/>
      <c r="BP25" s="713"/>
      <c r="BQ25" s="560"/>
      <c r="BR25" s="770"/>
      <c r="BS25" s="1233"/>
      <c r="BT25" s="1234"/>
      <c r="BU25" s="1233"/>
      <c r="BV25" s="1234"/>
      <c r="BW25" s="764"/>
      <c r="BX25" s="713"/>
      <c r="BY25" s="713"/>
      <c r="BZ25" s="713"/>
      <c r="CA25" s="713"/>
      <c r="CB25" s="713"/>
      <c r="CC25" s="560"/>
      <c r="CD25" s="770"/>
      <c r="CE25" s="1233"/>
      <c r="CF25" s="1234"/>
      <c r="CG25" s="1233"/>
      <c r="CH25" s="1234"/>
      <c r="CI25" s="764"/>
      <c r="CJ25" s="713"/>
      <c r="CK25" s="713"/>
      <c r="CL25" s="713"/>
      <c r="CM25" s="713"/>
      <c r="CN25" s="713"/>
      <c r="CO25" s="560"/>
      <c r="CP25" s="770"/>
      <c r="CQ25" s="1233"/>
      <c r="CR25" s="1234"/>
      <c r="CS25" s="1233"/>
      <c r="CT25" s="1234"/>
      <c r="CU25" s="764"/>
      <c r="CV25" s="713"/>
      <c r="CW25" s="713"/>
      <c r="CX25" s="713"/>
      <c r="CY25" s="713"/>
      <c r="CZ25" s="713"/>
      <c r="DA25" s="560"/>
      <c r="DB25" s="770"/>
      <c r="DC25" s="1233"/>
      <c r="DD25" s="1234"/>
      <c r="DE25" s="1233"/>
      <c r="DF25" s="1234"/>
      <c r="DG25" s="764"/>
      <c r="DH25" s="713"/>
      <c r="DI25" s="713"/>
      <c r="DJ25" s="713"/>
      <c r="DK25" s="713"/>
      <c r="DL25" s="713"/>
      <c r="DM25" s="560"/>
      <c r="DN25" s="770"/>
      <c r="DO25" s="1233"/>
      <c r="DP25" s="1234"/>
      <c r="DQ25" s="1233"/>
      <c r="DR25" s="1234"/>
      <c r="DS25" s="764"/>
      <c r="DT25" s="713"/>
      <c r="DU25" s="713"/>
      <c r="DV25" s="713"/>
      <c r="DW25" s="713"/>
      <c r="DX25" s="713"/>
      <c r="DY25" s="560"/>
      <c r="DZ25" s="770"/>
      <c r="EA25" s="1233"/>
      <c r="EB25" s="1234"/>
      <c r="EC25" s="1233"/>
      <c r="ED25" s="1234"/>
      <c r="EE25" s="538"/>
      <c r="EF25" s="1210"/>
      <c r="EJ25" s="505">
        <f ca="1">OFFSET(EJ25,-1,0)</f>
        <v>0</v>
      </c>
    </row>
    <row r="26" spans="1:148" s="477" customFormat="1" ht="15" hidden="1" customHeight="1">
      <c r="A26" s="1238"/>
      <c r="B26" s="1238"/>
      <c r="C26" s="1238"/>
      <c r="D26" s="1238"/>
      <c r="E26" s="1238"/>
      <c r="F26" s="1238"/>
      <c r="G26" s="1238"/>
      <c r="H26" s="1053"/>
      <c r="I26" s="1260"/>
      <c r="J26" s="1261"/>
      <c r="K26" s="1050"/>
      <c r="L26" s="539"/>
      <c r="M26" s="558"/>
      <c r="N26" s="552"/>
      <c r="O26" s="546"/>
      <c r="P26" s="546"/>
      <c r="Q26" s="546"/>
      <c r="R26" s="546"/>
      <c r="S26" s="546"/>
      <c r="T26" s="546"/>
      <c r="U26" s="546"/>
      <c r="V26" s="546"/>
      <c r="W26" s="564"/>
      <c r="X26" s="565"/>
      <c r="Y26" s="564"/>
      <c r="Z26" s="552"/>
      <c r="AA26" s="758"/>
      <c r="AB26" s="758"/>
      <c r="AC26" s="758"/>
      <c r="AD26" s="758"/>
      <c r="AE26" s="758"/>
      <c r="AF26" s="758"/>
      <c r="AG26" s="758"/>
      <c r="AH26" s="758"/>
      <c r="AI26" s="1006"/>
      <c r="AJ26" s="1007"/>
      <c r="AK26" s="1006"/>
      <c r="AL26" s="1002"/>
      <c r="AM26" s="758"/>
      <c r="AN26" s="758"/>
      <c r="AO26" s="758"/>
      <c r="AP26" s="758"/>
      <c r="AQ26" s="758"/>
      <c r="AR26" s="758"/>
      <c r="AS26" s="758"/>
      <c r="AT26" s="758"/>
      <c r="AU26" s="1006"/>
      <c r="AV26" s="1007"/>
      <c r="AW26" s="1006"/>
      <c r="AX26" s="1002"/>
      <c r="AY26" s="758"/>
      <c r="AZ26" s="758"/>
      <c r="BA26" s="758"/>
      <c r="BB26" s="758"/>
      <c r="BC26" s="758"/>
      <c r="BD26" s="758"/>
      <c r="BE26" s="758"/>
      <c r="BF26" s="758"/>
      <c r="BG26" s="1006"/>
      <c r="BH26" s="1007"/>
      <c r="BI26" s="1006"/>
      <c r="BJ26" s="1002"/>
      <c r="BK26" s="758"/>
      <c r="BL26" s="758"/>
      <c r="BM26" s="758"/>
      <c r="BN26" s="758"/>
      <c r="BO26" s="758"/>
      <c r="BP26" s="758"/>
      <c r="BQ26" s="758"/>
      <c r="BR26" s="758"/>
      <c r="BS26" s="1006"/>
      <c r="BT26" s="1007"/>
      <c r="BU26" s="1006"/>
      <c r="BV26" s="1002"/>
      <c r="BW26" s="758"/>
      <c r="BX26" s="758"/>
      <c r="BY26" s="758"/>
      <c r="BZ26" s="758"/>
      <c r="CA26" s="758"/>
      <c r="CB26" s="758"/>
      <c r="CC26" s="758"/>
      <c r="CD26" s="758"/>
      <c r="CE26" s="1006"/>
      <c r="CF26" s="1007"/>
      <c r="CG26" s="1006"/>
      <c r="CH26" s="1002"/>
      <c r="CI26" s="758"/>
      <c r="CJ26" s="758"/>
      <c r="CK26" s="758"/>
      <c r="CL26" s="758"/>
      <c r="CM26" s="758"/>
      <c r="CN26" s="758"/>
      <c r="CO26" s="758"/>
      <c r="CP26" s="758"/>
      <c r="CQ26" s="1006"/>
      <c r="CR26" s="1007"/>
      <c r="CS26" s="1006"/>
      <c r="CT26" s="1002"/>
      <c r="CU26" s="758"/>
      <c r="CV26" s="758"/>
      <c r="CW26" s="758"/>
      <c r="CX26" s="758"/>
      <c r="CY26" s="758"/>
      <c r="CZ26" s="758"/>
      <c r="DA26" s="758"/>
      <c r="DB26" s="758"/>
      <c r="DC26" s="1006"/>
      <c r="DD26" s="1007"/>
      <c r="DE26" s="1006"/>
      <c r="DF26" s="1002"/>
      <c r="DG26" s="758"/>
      <c r="DH26" s="758"/>
      <c r="DI26" s="758"/>
      <c r="DJ26" s="758"/>
      <c r="DK26" s="758"/>
      <c r="DL26" s="758"/>
      <c r="DM26" s="758"/>
      <c r="DN26" s="758"/>
      <c r="DO26" s="1006"/>
      <c r="DP26" s="1007"/>
      <c r="DQ26" s="1006"/>
      <c r="DR26" s="1002"/>
      <c r="DS26" s="758"/>
      <c r="DT26" s="758"/>
      <c r="DU26" s="758"/>
      <c r="DV26" s="758"/>
      <c r="DW26" s="758"/>
      <c r="DX26" s="758"/>
      <c r="DY26" s="758"/>
      <c r="DZ26" s="758"/>
      <c r="EA26" s="1006"/>
      <c r="EB26" s="1007"/>
      <c r="EC26" s="1006"/>
      <c r="ED26" s="1002"/>
      <c r="EE26" s="561"/>
      <c r="EF26" s="1211"/>
      <c r="EG26" s="502"/>
      <c r="EH26" s="502"/>
      <c r="EI26" s="502"/>
      <c r="EJ26" s="502"/>
      <c r="EK26" s="502"/>
    </row>
    <row r="27" spans="1:148" s="477" customFormat="1" ht="15" customHeight="1">
      <c r="A27" s="1238"/>
      <c r="B27" s="1238"/>
      <c r="C27" s="1238"/>
      <c r="D27" s="1238"/>
      <c r="E27" s="1238"/>
      <c r="F27" s="1238"/>
      <c r="G27" s="1053"/>
      <c r="H27" s="1053"/>
      <c r="I27" s="1260"/>
      <c r="J27" s="1051"/>
      <c r="K27" s="1050"/>
      <c r="L27" s="539"/>
      <c r="M27" s="557" t="s">
        <v>25</v>
      </c>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58"/>
      <c r="AO27" s="558"/>
      <c r="AP27" s="558"/>
      <c r="AQ27" s="558"/>
      <c r="AR27" s="558"/>
      <c r="AS27" s="558"/>
      <c r="AT27" s="558"/>
      <c r="AU27" s="558"/>
      <c r="AV27" s="558"/>
      <c r="AW27" s="558"/>
      <c r="AX27" s="558"/>
      <c r="AY27" s="558"/>
      <c r="AZ27" s="558"/>
      <c r="BA27" s="558"/>
      <c r="BB27" s="558"/>
      <c r="BC27" s="558"/>
      <c r="BD27" s="558"/>
      <c r="BE27" s="558"/>
      <c r="BF27" s="558"/>
      <c r="BG27" s="558"/>
      <c r="BH27" s="558"/>
      <c r="BI27" s="558"/>
      <c r="BJ27" s="558"/>
      <c r="BK27" s="558"/>
      <c r="BL27" s="558"/>
      <c r="BM27" s="558"/>
      <c r="BN27" s="558"/>
      <c r="BO27" s="558"/>
      <c r="BP27" s="558"/>
      <c r="BQ27" s="558"/>
      <c r="BR27" s="558"/>
      <c r="BS27" s="558"/>
      <c r="BT27" s="558"/>
      <c r="BU27" s="558"/>
      <c r="BV27" s="558"/>
      <c r="BW27" s="558"/>
      <c r="BX27" s="558"/>
      <c r="BY27" s="558"/>
      <c r="BZ27" s="558"/>
      <c r="CA27" s="558"/>
      <c r="CB27" s="558"/>
      <c r="CC27" s="558"/>
      <c r="CD27" s="558"/>
      <c r="CE27" s="558"/>
      <c r="CF27" s="558"/>
      <c r="CG27" s="558"/>
      <c r="CH27" s="558"/>
      <c r="CI27" s="558"/>
      <c r="CJ27" s="558"/>
      <c r="CK27" s="558"/>
      <c r="CL27" s="558"/>
      <c r="CM27" s="558"/>
      <c r="CN27" s="558"/>
      <c r="CO27" s="558"/>
      <c r="CP27" s="558"/>
      <c r="CQ27" s="558"/>
      <c r="CR27" s="558"/>
      <c r="CS27" s="558"/>
      <c r="CT27" s="558"/>
      <c r="CU27" s="558"/>
      <c r="CV27" s="558"/>
      <c r="CW27" s="558"/>
      <c r="CX27" s="558"/>
      <c r="CY27" s="558"/>
      <c r="CZ27" s="558"/>
      <c r="DA27" s="558"/>
      <c r="DB27" s="558"/>
      <c r="DC27" s="558"/>
      <c r="DD27" s="558"/>
      <c r="DE27" s="558"/>
      <c r="DF27" s="558"/>
      <c r="DG27" s="558"/>
      <c r="DH27" s="558"/>
      <c r="DI27" s="558"/>
      <c r="DJ27" s="558"/>
      <c r="DK27" s="558"/>
      <c r="DL27" s="558"/>
      <c r="DM27" s="558"/>
      <c r="DN27" s="558"/>
      <c r="DO27" s="558"/>
      <c r="DP27" s="558"/>
      <c r="DQ27" s="558"/>
      <c r="DR27" s="558"/>
      <c r="DS27" s="558"/>
      <c r="DT27" s="558"/>
      <c r="DU27" s="558"/>
      <c r="DV27" s="558"/>
      <c r="DW27" s="558"/>
      <c r="DX27" s="558"/>
      <c r="DY27" s="558"/>
      <c r="DZ27" s="558"/>
      <c r="EA27" s="558"/>
      <c r="EB27" s="558"/>
      <c r="EC27" s="558"/>
      <c r="ED27" s="558"/>
      <c r="EE27" s="558"/>
      <c r="EF27" s="561"/>
      <c r="EG27" s="502"/>
      <c r="EH27" s="502"/>
      <c r="EI27" s="502"/>
      <c r="EJ27" s="502"/>
      <c r="EK27" s="502"/>
    </row>
    <row r="28" spans="1:148" s="1058" customFormat="1" ht="90">
      <c r="A28" s="1238"/>
      <c r="B28" s="1238"/>
      <c r="C28" s="1238"/>
      <c r="D28" s="1238"/>
      <c r="E28" s="1238"/>
      <c r="F28" s="1238">
        <v>2</v>
      </c>
      <c r="G28" s="1076"/>
      <c r="H28" s="1076"/>
      <c r="I28" s="1265" t="s">
        <v>2339</v>
      </c>
      <c r="J28" s="1112"/>
      <c r="L28" s="1115" t="str">
        <f>mergeValue(A28) &amp;"."&amp; mergeValue(B28)&amp;"."&amp; mergeValue(C28)&amp;"."&amp; mergeValue(D28)&amp;"."&amp; mergeValue(F28)</f>
        <v>1.1.1.1.2</v>
      </c>
      <c r="M28" s="556" t="s">
        <v>10</v>
      </c>
      <c r="N28" s="817"/>
      <c r="O28" s="1241" t="s">
        <v>302</v>
      </c>
      <c r="P28" s="1242"/>
      <c r="Q28" s="1242"/>
      <c r="R28" s="1242"/>
      <c r="S28" s="1242"/>
      <c r="T28" s="1242"/>
      <c r="U28" s="1242"/>
      <c r="V28" s="1242"/>
      <c r="W28" s="1242"/>
      <c r="X28" s="1242"/>
      <c r="Y28" s="1242"/>
      <c r="Z28" s="1242"/>
      <c r="AA28" s="1242"/>
      <c r="AB28" s="1242"/>
      <c r="AC28" s="1242"/>
      <c r="AD28" s="1242"/>
      <c r="AE28" s="1242"/>
      <c r="AF28" s="1242"/>
      <c r="AG28" s="1242"/>
      <c r="AH28" s="1242"/>
      <c r="AI28" s="1242"/>
      <c r="AJ28" s="1242"/>
      <c r="AK28" s="1242"/>
      <c r="AL28" s="1242"/>
      <c r="AM28" s="1242"/>
      <c r="AN28" s="1242"/>
      <c r="AO28" s="1242"/>
      <c r="AP28" s="1242"/>
      <c r="AQ28" s="1242"/>
      <c r="AR28" s="1242"/>
      <c r="AS28" s="1242"/>
      <c r="AT28" s="1242"/>
      <c r="AU28" s="1242"/>
      <c r="AV28" s="1242"/>
      <c r="AW28" s="1242"/>
      <c r="AX28" s="1242"/>
      <c r="AY28" s="1242"/>
      <c r="AZ28" s="1242"/>
      <c r="BA28" s="1242"/>
      <c r="BB28" s="1242"/>
      <c r="BC28" s="1242"/>
      <c r="BD28" s="1242"/>
      <c r="BE28" s="1242"/>
      <c r="BF28" s="1242"/>
      <c r="BG28" s="1242"/>
      <c r="BH28" s="1242"/>
      <c r="BI28" s="1242"/>
      <c r="BJ28" s="1242"/>
      <c r="BK28" s="1242"/>
      <c r="BL28" s="1242"/>
      <c r="BM28" s="1242"/>
      <c r="BN28" s="1242"/>
      <c r="BO28" s="1242"/>
      <c r="BP28" s="1242"/>
      <c r="BQ28" s="1242"/>
      <c r="BR28" s="1242"/>
      <c r="BS28" s="1242"/>
      <c r="BT28" s="1242"/>
      <c r="BU28" s="1242"/>
      <c r="BV28" s="1242"/>
      <c r="BW28" s="1242"/>
      <c r="BX28" s="1242"/>
      <c r="BY28" s="1242"/>
      <c r="BZ28" s="1242"/>
      <c r="CA28" s="1242"/>
      <c r="CB28" s="1242"/>
      <c r="CC28" s="1242"/>
      <c r="CD28" s="1242"/>
      <c r="CE28" s="1242"/>
      <c r="CF28" s="1242"/>
      <c r="CG28" s="1242"/>
      <c r="CH28" s="1242"/>
      <c r="CI28" s="1242"/>
      <c r="CJ28" s="1242"/>
      <c r="CK28" s="1242"/>
      <c r="CL28" s="1242"/>
      <c r="CM28" s="1242"/>
      <c r="CN28" s="1242"/>
      <c r="CO28" s="1242"/>
      <c r="CP28" s="1242"/>
      <c r="CQ28" s="1242"/>
      <c r="CR28" s="1242"/>
      <c r="CS28" s="1242"/>
      <c r="CT28" s="1242"/>
      <c r="CU28" s="1242"/>
      <c r="CV28" s="1242"/>
      <c r="CW28" s="1242"/>
      <c r="CX28" s="1242"/>
      <c r="CY28" s="1242"/>
      <c r="CZ28" s="1242"/>
      <c r="DA28" s="1242"/>
      <c r="DB28" s="1242"/>
      <c r="DC28" s="1242"/>
      <c r="DD28" s="1242"/>
      <c r="DE28" s="1242"/>
      <c r="DF28" s="1242"/>
      <c r="DG28" s="1242"/>
      <c r="DH28" s="1242"/>
      <c r="DI28" s="1242"/>
      <c r="DJ28" s="1242"/>
      <c r="DK28" s="1242"/>
      <c r="DL28" s="1242"/>
      <c r="DM28" s="1242"/>
      <c r="DN28" s="1242"/>
      <c r="DO28" s="1242"/>
      <c r="DP28" s="1242"/>
      <c r="DQ28" s="1242"/>
      <c r="DR28" s="1242"/>
      <c r="DS28" s="1242"/>
      <c r="DT28" s="1242"/>
      <c r="DU28" s="1242"/>
      <c r="DV28" s="1242"/>
      <c r="DW28" s="1242"/>
      <c r="DX28" s="1242"/>
      <c r="DY28" s="1242"/>
      <c r="DZ28" s="1242"/>
      <c r="EA28" s="1242"/>
      <c r="EB28" s="1242"/>
      <c r="EC28" s="1242"/>
      <c r="ED28" s="1242"/>
      <c r="EE28" s="1243"/>
      <c r="EF28" s="631" t="s">
        <v>635</v>
      </c>
      <c r="EG28" s="1009"/>
      <c r="EH28" s="830" t="str">
        <f>strCheckUnique(EI28:EI32)</f>
        <v/>
      </c>
      <c r="EI28" s="1009"/>
      <c r="EJ28" s="830"/>
      <c r="EK28" s="1009"/>
      <c r="EL28" s="1009"/>
      <c r="EM28" s="1009"/>
      <c r="EN28" s="1009"/>
      <c r="EO28" s="1009"/>
      <c r="EP28" s="1009"/>
      <c r="EQ28" s="1009"/>
      <c r="ER28" s="1009"/>
    </row>
    <row r="29" spans="1:148" s="1058" customFormat="1" ht="135">
      <c r="A29" s="1238"/>
      <c r="B29" s="1238"/>
      <c r="C29" s="1238"/>
      <c r="D29" s="1238"/>
      <c r="E29" s="1238"/>
      <c r="F29" s="1238"/>
      <c r="G29" s="1238">
        <v>1</v>
      </c>
      <c r="H29" s="1076"/>
      <c r="I29" s="1260"/>
      <c r="J29" s="1261"/>
      <c r="K29" s="1065"/>
      <c r="L29" s="1115" t="str">
        <f>mergeValue(A29) &amp;"."&amp; mergeValue(B29)&amp;"."&amp; mergeValue(C29)&amp;"."&amp; mergeValue(D29)&amp;"."&amp; mergeValue(F29)&amp;"."&amp; mergeValue(G29)</f>
        <v>1.1.1.1.2.1</v>
      </c>
      <c r="M29" s="1066" t="s">
        <v>650</v>
      </c>
      <c r="N29" s="647"/>
      <c r="O29" s="684">
        <v>20.14</v>
      </c>
      <c r="P29" s="684">
        <v>1332.24</v>
      </c>
      <c r="Q29" s="764"/>
      <c r="R29" s="713"/>
      <c r="S29" s="1092"/>
      <c r="T29" s="713"/>
      <c r="U29" s="1092"/>
      <c r="V29" s="770" t="str">
        <f>W29 &amp; "-" &amp; Y29</f>
        <v>01.01.2019-30.06.2019</v>
      </c>
      <c r="W29" s="1248" t="s">
        <v>1703</v>
      </c>
      <c r="X29" s="1234" t="s">
        <v>83</v>
      </c>
      <c r="Y29" s="1248" t="s">
        <v>2388</v>
      </c>
      <c r="Z29" s="1234" t="s">
        <v>83</v>
      </c>
      <c r="AA29" s="684">
        <v>20.14</v>
      </c>
      <c r="AB29" s="684">
        <v>1460.67</v>
      </c>
      <c r="AC29" s="764"/>
      <c r="AD29" s="713"/>
      <c r="AE29" s="1092"/>
      <c r="AF29" s="713"/>
      <c r="AG29" s="1092"/>
      <c r="AH29" s="770" t="str">
        <f>AI29 &amp; "-" &amp; AK29</f>
        <v>01.07.2019-31.12.2019</v>
      </c>
      <c r="AI29" s="1248" t="s">
        <v>2389</v>
      </c>
      <c r="AJ29" s="1234" t="s">
        <v>83</v>
      </c>
      <c r="AK29" s="1248" t="s">
        <v>2390</v>
      </c>
      <c r="AL29" s="1234" t="s">
        <v>83</v>
      </c>
      <c r="AM29" s="684">
        <v>20.14</v>
      </c>
      <c r="AN29" s="684">
        <v>1374.09</v>
      </c>
      <c r="AO29" s="764"/>
      <c r="AP29" s="713"/>
      <c r="AQ29" s="1092"/>
      <c r="AR29" s="713"/>
      <c r="AS29" s="1092"/>
      <c r="AT29" s="770" t="str">
        <f>AU29 &amp; "-" &amp; AW29</f>
        <v>01.01.2020-30.06.2020</v>
      </c>
      <c r="AU29" s="1248" t="s">
        <v>2391</v>
      </c>
      <c r="AV29" s="1234" t="s">
        <v>83</v>
      </c>
      <c r="AW29" s="1248" t="s">
        <v>2392</v>
      </c>
      <c r="AX29" s="1234" t="s">
        <v>83</v>
      </c>
      <c r="AY29" s="684">
        <v>20.82</v>
      </c>
      <c r="AZ29" s="684">
        <v>1497.85</v>
      </c>
      <c r="BA29" s="764"/>
      <c r="BB29" s="713"/>
      <c r="BC29" s="1092"/>
      <c r="BD29" s="713"/>
      <c r="BE29" s="1092"/>
      <c r="BF29" s="770" t="str">
        <f>BG29 &amp; "-" &amp; BI29</f>
        <v>01.07.2020-31.12.2020</v>
      </c>
      <c r="BG29" s="1248" t="s">
        <v>2393</v>
      </c>
      <c r="BH29" s="1234" t="s">
        <v>83</v>
      </c>
      <c r="BI29" s="1248" t="s">
        <v>2394</v>
      </c>
      <c r="BJ29" s="1234" t="s">
        <v>83</v>
      </c>
      <c r="BK29" s="684">
        <v>20.82</v>
      </c>
      <c r="BL29" s="684">
        <v>1445.96</v>
      </c>
      <c r="BM29" s="764"/>
      <c r="BN29" s="713"/>
      <c r="BO29" s="1092"/>
      <c r="BP29" s="713"/>
      <c r="BQ29" s="1092"/>
      <c r="BR29" s="770" t="str">
        <f>BS29 &amp; "-" &amp; BU29</f>
        <v>01.01.2021-30.06.2021</v>
      </c>
      <c r="BS29" s="1248" t="s">
        <v>2395</v>
      </c>
      <c r="BT29" s="1234" t="s">
        <v>83</v>
      </c>
      <c r="BU29" s="1248" t="s">
        <v>2396</v>
      </c>
      <c r="BV29" s="1234" t="s">
        <v>83</v>
      </c>
      <c r="BW29" s="684">
        <v>21.66</v>
      </c>
      <c r="BX29" s="684">
        <v>1503.8</v>
      </c>
      <c r="BY29" s="764"/>
      <c r="BZ29" s="713"/>
      <c r="CA29" s="1092"/>
      <c r="CB29" s="713"/>
      <c r="CC29" s="1092"/>
      <c r="CD29" s="770" t="str">
        <f>CE29 &amp; "-" &amp; CG29</f>
        <v>01.07.2021-31.12.2021</v>
      </c>
      <c r="CE29" s="1248" t="s">
        <v>2397</v>
      </c>
      <c r="CF29" s="1234" t="s">
        <v>83</v>
      </c>
      <c r="CG29" s="1248" t="s">
        <v>2398</v>
      </c>
      <c r="CH29" s="1234" t="s">
        <v>83</v>
      </c>
      <c r="CI29" s="684">
        <v>21.66</v>
      </c>
      <c r="CJ29" s="684">
        <v>1496.42</v>
      </c>
      <c r="CK29" s="764"/>
      <c r="CL29" s="713"/>
      <c r="CM29" s="1092"/>
      <c r="CN29" s="713"/>
      <c r="CO29" s="1092"/>
      <c r="CP29" s="770" t="str">
        <f>CQ29 &amp; "-" &amp; CS29</f>
        <v>01.01.2022-30.06.2022</v>
      </c>
      <c r="CQ29" s="1248" t="s">
        <v>2399</v>
      </c>
      <c r="CR29" s="1234" t="s">
        <v>83</v>
      </c>
      <c r="CS29" s="1248" t="s">
        <v>2400</v>
      </c>
      <c r="CT29" s="1234" t="s">
        <v>83</v>
      </c>
      <c r="CU29" s="684">
        <v>22.52</v>
      </c>
      <c r="CV29" s="684">
        <v>1556.28</v>
      </c>
      <c r="CW29" s="764"/>
      <c r="CX29" s="713"/>
      <c r="CY29" s="1092"/>
      <c r="CZ29" s="713"/>
      <c r="DA29" s="1092"/>
      <c r="DB29" s="770" t="str">
        <f>DC29 &amp; "-" &amp; DE29</f>
        <v>01.07.2022-31.12.2022</v>
      </c>
      <c r="DC29" s="1248" t="s">
        <v>2401</v>
      </c>
      <c r="DD29" s="1234" t="s">
        <v>83</v>
      </c>
      <c r="DE29" s="1248" t="s">
        <v>2402</v>
      </c>
      <c r="DF29" s="1234" t="s">
        <v>83</v>
      </c>
      <c r="DG29" s="684">
        <v>22.52</v>
      </c>
      <c r="DH29" s="684">
        <v>1548.97</v>
      </c>
      <c r="DI29" s="764"/>
      <c r="DJ29" s="713"/>
      <c r="DK29" s="1092"/>
      <c r="DL29" s="713"/>
      <c r="DM29" s="1092"/>
      <c r="DN29" s="770" t="str">
        <f>DO29 &amp; "-" &amp; DQ29</f>
        <v>01.01.2023-30.06.2023</v>
      </c>
      <c r="DO29" s="1248" t="s">
        <v>2403</v>
      </c>
      <c r="DP29" s="1234" t="s">
        <v>83</v>
      </c>
      <c r="DQ29" s="1248" t="s">
        <v>2404</v>
      </c>
      <c r="DR29" s="1234" t="s">
        <v>83</v>
      </c>
      <c r="DS29" s="684">
        <v>23.43</v>
      </c>
      <c r="DT29" s="684">
        <v>1610.93</v>
      </c>
      <c r="DU29" s="764"/>
      <c r="DV29" s="713"/>
      <c r="DW29" s="1092"/>
      <c r="DX29" s="713"/>
      <c r="DY29" s="1092"/>
      <c r="DZ29" s="770" t="str">
        <f>EA29 &amp; "-" &amp; EC29</f>
        <v>01.07.2023-31.12.2023</v>
      </c>
      <c r="EA29" s="1248" t="s">
        <v>2405</v>
      </c>
      <c r="EB29" s="1234" t="s">
        <v>83</v>
      </c>
      <c r="EC29" s="1248" t="s">
        <v>1704</v>
      </c>
      <c r="ED29" s="1234" t="s">
        <v>84</v>
      </c>
      <c r="EE29" s="538"/>
      <c r="EF29" s="631" t="s">
        <v>668</v>
      </c>
      <c r="EG29" s="1009" t="str">
        <f>strCheckDate(O29:EE29)</f>
        <v/>
      </c>
      <c r="EH29" s="830"/>
      <c r="EI29" s="830" t="str">
        <f>IF(M29="","",M29 )</f>
        <v>горячая вода в системе централизованного теплоснабжения на горячее водоснабжение</v>
      </c>
      <c r="EJ29" s="830"/>
      <c r="EK29" s="830"/>
      <c r="EL29" s="830"/>
      <c r="EM29" s="1009"/>
      <c r="EN29" s="1009"/>
      <c r="EO29" s="1009"/>
      <c r="EP29" s="1009"/>
      <c r="EQ29" s="1009"/>
      <c r="ER29" s="1009"/>
    </row>
    <row r="30" spans="1:148" s="1058" customFormat="1" ht="0.2" customHeight="1">
      <c r="A30" s="1238"/>
      <c r="B30" s="1238"/>
      <c r="C30" s="1238"/>
      <c r="D30" s="1238"/>
      <c r="E30" s="1238"/>
      <c r="F30" s="1238"/>
      <c r="G30" s="1238"/>
      <c r="H30" s="1076"/>
      <c r="I30" s="1260"/>
      <c r="J30" s="1261"/>
      <c r="K30" s="1065"/>
      <c r="L30" s="801"/>
      <c r="M30" s="647"/>
      <c r="N30" s="647"/>
      <c r="O30" s="764"/>
      <c r="P30" s="713"/>
      <c r="Q30" s="713"/>
      <c r="R30" s="713"/>
      <c r="S30" s="713"/>
      <c r="T30" s="713"/>
      <c r="U30" s="560"/>
      <c r="V30" s="770"/>
      <c r="W30" s="1233"/>
      <c r="X30" s="1234"/>
      <c r="Y30" s="1233"/>
      <c r="Z30" s="1234"/>
      <c r="AA30" s="764"/>
      <c r="AB30" s="713"/>
      <c r="AC30" s="713"/>
      <c r="AD30" s="713"/>
      <c r="AE30" s="713"/>
      <c r="AF30" s="713"/>
      <c r="AG30" s="560"/>
      <c r="AH30" s="770"/>
      <c r="AI30" s="1233"/>
      <c r="AJ30" s="1234"/>
      <c r="AK30" s="1233"/>
      <c r="AL30" s="1234"/>
      <c r="AM30" s="764"/>
      <c r="AN30" s="713"/>
      <c r="AO30" s="713"/>
      <c r="AP30" s="713"/>
      <c r="AQ30" s="713"/>
      <c r="AR30" s="713"/>
      <c r="AS30" s="560"/>
      <c r="AT30" s="770"/>
      <c r="AU30" s="1233"/>
      <c r="AV30" s="1234"/>
      <c r="AW30" s="1233"/>
      <c r="AX30" s="1234"/>
      <c r="AY30" s="764"/>
      <c r="AZ30" s="713"/>
      <c r="BA30" s="713"/>
      <c r="BB30" s="713"/>
      <c r="BC30" s="713"/>
      <c r="BD30" s="713"/>
      <c r="BE30" s="560"/>
      <c r="BF30" s="770"/>
      <c r="BG30" s="1233"/>
      <c r="BH30" s="1234"/>
      <c r="BI30" s="1233"/>
      <c r="BJ30" s="1234"/>
      <c r="BK30" s="764"/>
      <c r="BL30" s="713"/>
      <c r="BM30" s="713"/>
      <c r="BN30" s="713"/>
      <c r="BO30" s="713"/>
      <c r="BP30" s="713"/>
      <c r="BQ30" s="560"/>
      <c r="BR30" s="770"/>
      <c r="BS30" s="1233"/>
      <c r="BT30" s="1234"/>
      <c r="BU30" s="1233"/>
      <c r="BV30" s="1234"/>
      <c r="BW30" s="764"/>
      <c r="BX30" s="713"/>
      <c r="BY30" s="713"/>
      <c r="BZ30" s="713"/>
      <c r="CA30" s="713"/>
      <c r="CB30" s="713"/>
      <c r="CC30" s="560"/>
      <c r="CD30" s="770"/>
      <c r="CE30" s="1233"/>
      <c r="CF30" s="1234"/>
      <c r="CG30" s="1233"/>
      <c r="CH30" s="1234"/>
      <c r="CI30" s="764"/>
      <c r="CJ30" s="713"/>
      <c r="CK30" s="713"/>
      <c r="CL30" s="713"/>
      <c r="CM30" s="713"/>
      <c r="CN30" s="713"/>
      <c r="CO30" s="560"/>
      <c r="CP30" s="770"/>
      <c r="CQ30" s="1233"/>
      <c r="CR30" s="1234"/>
      <c r="CS30" s="1233"/>
      <c r="CT30" s="1234"/>
      <c r="CU30" s="764"/>
      <c r="CV30" s="713"/>
      <c r="CW30" s="713"/>
      <c r="CX30" s="713"/>
      <c r="CY30" s="713"/>
      <c r="CZ30" s="713"/>
      <c r="DA30" s="560"/>
      <c r="DB30" s="770"/>
      <c r="DC30" s="1233"/>
      <c r="DD30" s="1234"/>
      <c r="DE30" s="1233"/>
      <c r="DF30" s="1234"/>
      <c r="DG30" s="764"/>
      <c r="DH30" s="713"/>
      <c r="DI30" s="713"/>
      <c r="DJ30" s="713"/>
      <c r="DK30" s="713"/>
      <c r="DL30" s="713"/>
      <c r="DM30" s="560"/>
      <c r="DN30" s="770"/>
      <c r="DO30" s="1233"/>
      <c r="DP30" s="1234"/>
      <c r="DQ30" s="1233"/>
      <c r="DR30" s="1234"/>
      <c r="DS30" s="764"/>
      <c r="DT30" s="713"/>
      <c r="DU30" s="713"/>
      <c r="DV30" s="713"/>
      <c r="DW30" s="713"/>
      <c r="DX30" s="713"/>
      <c r="DY30" s="560"/>
      <c r="DZ30" s="770"/>
      <c r="EA30" s="1233"/>
      <c r="EB30" s="1234"/>
      <c r="EC30" s="1233"/>
      <c r="ED30" s="1234"/>
      <c r="EE30" s="538"/>
      <c r="EF30" s="1208"/>
      <c r="EG30" s="1009"/>
      <c r="EH30" s="1009"/>
      <c r="EI30" s="1009"/>
      <c r="EJ30" s="830">
        <f ca="1">OFFSET(EJ30,-1,0)</f>
        <v>0</v>
      </c>
      <c r="EK30" s="1009"/>
      <c r="EL30" s="1009"/>
      <c r="EM30" s="1009"/>
      <c r="EN30" s="1009"/>
      <c r="EO30" s="1009"/>
      <c r="EP30" s="1009"/>
      <c r="EQ30" s="1009"/>
      <c r="ER30" s="1009"/>
    </row>
    <row r="31" spans="1:148" s="1057" customFormat="1" ht="15" hidden="1" customHeight="1">
      <c r="A31" s="1238"/>
      <c r="B31" s="1238"/>
      <c r="C31" s="1238"/>
      <c r="D31" s="1238"/>
      <c r="E31" s="1238"/>
      <c r="F31" s="1238"/>
      <c r="G31" s="1238"/>
      <c r="H31" s="1076"/>
      <c r="I31" s="1260"/>
      <c r="J31" s="1261"/>
      <c r="K31" s="1067"/>
      <c r="L31" s="689"/>
      <c r="M31" s="558"/>
      <c r="N31" s="1002"/>
      <c r="O31" s="758"/>
      <c r="P31" s="758"/>
      <c r="Q31" s="758"/>
      <c r="R31" s="758"/>
      <c r="S31" s="758"/>
      <c r="T31" s="758"/>
      <c r="U31" s="758"/>
      <c r="V31" s="758"/>
      <c r="W31" s="1006"/>
      <c r="X31" s="1007"/>
      <c r="Y31" s="1006"/>
      <c r="Z31" s="1002"/>
      <c r="AA31" s="758"/>
      <c r="AB31" s="758"/>
      <c r="AC31" s="758"/>
      <c r="AD31" s="758"/>
      <c r="AE31" s="758"/>
      <c r="AF31" s="758"/>
      <c r="AG31" s="758"/>
      <c r="AH31" s="758"/>
      <c r="AI31" s="1006"/>
      <c r="AJ31" s="1007"/>
      <c r="AK31" s="1006"/>
      <c r="AL31" s="1002"/>
      <c r="AM31" s="758"/>
      <c r="AN31" s="758"/>
      <c r="AO31" s="758"/>
      <c r="AP31" s="758"/>
      <c r="AQ31" s="758"/>
      <c r="AR31" s="758"/>
      <c r="AS31" s="758"/>
      <c r="AT31" s="758"/>
      <c r="AU31" s="1006"/>
      <c r="AV31" s="1007"/>
      <c r="AW31" s="1006"/>
      <c r="AX31" s="1002"/>
      <c r="AY31" s="758"/>
      <c r="AZ31" s="758"/>
      <c r="BA31" s="758"/>
      <c r="BB31" s="758"/>
      <c r="BC31" s="758"/>
      <c r="BD31" s="758"/>
      <c r="BE31" s="758"/>
      <c r="BF31" s="758"/>
      <c r="BG31" s="1006"/>
      <c r="BH31" s="1007"/>
      <c r="BI31" s="1006"/>
      <c r="BJ31" s="1002"/>
      <c r="BK31" s="758"/>
      <c r="BL31" s="758"/>
      <c r="BM31" s="758"/>
      <c r="BN31" s="758"/>
      <c r="BO31" s="758"/>
      <c r="BP31" s="758"/>
      <c r="BQ31" s="758"/>
      <c r="BR31" s="758"/>
      <c r="BS31" s="1006"/>
      <c r="BT31" s="1007"/>
      <c r="BU31" s="1006"/>
      <c r="BV31" s="1002"/>
      <c r="BW31" s="758"/>
      <c r="BX31" s="758"/>
      <c r="BY31" s="758"/>
      <c r="BZ31" s="758"/>
      <c r="CA31" s="758"/>
      <c r="CB31" s="758"/>
      <c r="CC31" s="758"/>
      <c r="CD31" s="758"/>
      <c r="CE31" s="1006"/>
      <c r="CF31" s="1007"/>
      <c r="CG31" s="1006"/>
      <c r="CH31" s="1002"/>
      <c r="CI31" s="758"/>
      <c r="CJ31" s="758"/>
      <c r="CK31" s="758"/>
      <c r="CL31" s="758"/>
      <c r="CM31" s="758"/>
      <c r="CN31" s="758"/>
      <c r="CO31" s="758"/>
      <c r="CP31" s="758"/>
      <c r="CQ31" s="1006"/>
      <c r="CR31" s="1007"/>
      <c r="CS31" s="1006"/>
      <c r="CT31" s="1002"/>
      <c r="CU31" s="758"/>
      <c r="CV31" s="758"/>
      <c r="CW31" s="758"/>
      <c r="CX31" s="758"/>
      <c r="CY31" s="758"/>
      <c r="CZ31" s="758"/>
      <c r="DA31" s="758"/>
      <c r="DB31" s="758"/>
      <c r="DC31" s="1006"/>
      <c r="DD31" s="1007"/>
      <c r="DE31" s="1006"/>
      <c r="DF31" s="1002"/>
      <c r="DG31" s="758"/>
      <c r="DH31" s="758"/>
      <c r="DI31" s="758"/>
      <c r="DJ31" s="758"/>
      <c r="DK31" s="758"/>
      <c r="DL31" s="758"/>
      <c r="DM31" s="758"/>
      <c r="DN31" s="758"/>
      <c r="DO31" s="1006"/>
      <c r="DP31" s="1007"/>
      <c r="DQ31" s="1006"/>
      <c r="DR31" s="1002"/>
      <c r="DS31" s="758"/>
      <c r="DT31" s="758"/>
      <c r="DU31" s="758"/>
      <c r="DV31" s="758"/>
      <c r="DW31" s="758"/>
      <c r="DX31" s="758"/>
      <c r="DY31" s="758"/>
      <c r="DZ31" s="758"/>
      <c r="EA31" s="1006"/>
      <c r="EB31" s="1007"/>
      <c r="EC31" s="1006"/>
      <c r="ED31" s="1002"/>
      <c r="EE31" s="763"/>
      <c r="EF31" s="1208"/>
      <c r="EG31" s="1074"/>
      <c r="EH31" s="1074"/>
      <c r="EI31" s="1074"/>
      <c r="EJ31" s="1074"/>
      <c r="EK31" s="1074"/>
      <c r="EL31" s="1074"/>
      <c r="EM31" s="1074"/>
      <c r="EN31" s="1074"/>
      <c r="EO31" s="1074"/>
      <c r="EP31" s="1074"/>
      <c r="EQ31" s="1074"/>
      <c r="ER31" s="1074"/>
    </row>
    <row r="32" spans="1:148" s="1057" customFormat="1" ht="15" customHeight="1">
      <c r="A32" s="1238"/>
      <c r="B32" s="1238"/>
      <c r="C32" s="1238"/>
      <c r="D32" s="1238"/>
      <c r="E32" s="1238"/>
      <c r="F32" s="1238"/>
      <c r="G32" s="1076"/>
      <c r="H32" s="1076"/>
      <c r="I32" s="1260"/>
      <c r="J32" s="1073"/>
      <c r="K32" s="1067"/>
      <c r="L32" s="689"/>
      <c r="M32" s="557" t="s">
        <v>25</v>
      </c>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c r="AO32" s="558"/>
      <c r="AP32" s="558"/>
      <c r="AQ32" s="558"/>
      <c r="AR32" s="558"/>
      <c r="AS32" s="558"/>
      <c r="AT32" s="558"/>
      <c r="AU32" s="558"/>
      <c r="AV32" s="558"/>
      <c r="AW32" s="558"/>
      <c r="AX32" s="558"/>
      <c r="AY32" s="558"/>
      <c r="AZ32" s="558"/>
      <c r="BA32" s="558"/>
      <c r="BB32" s="558"/>
      <c r="BC32" s="558"/>
      <c r="BD32" s="558"/>
      <c r="BE32" s="558"/>
      <c r="BF32" s="558"/>
      <c r="BG32" s="558"/>
      <c r="BH32" s="558"/>
      <c r="BI32" s="558"/>
      <c r="BJ32" s="558"/>
      <c r="BK32" s="558"/>
      <c r="BL32" s="558"/>
      <c r="BM32" s="558"/>
      <c r="BN32" s="558"/>
      <c r="BO32" s="558"/>
      <c r="BP32" s="558"/>
      <c r="BQ32" s="558"/>
      <c r="BR32" s="558"/>
      <c r="BS32" s="558"/>
      <c r="BT32" s="558"/>
      <c r="BU32" s="558"/>
      <c r="BV32" s="558"/>
      <c r="BW32" s="558"/>
      <c r="BX32" s="558"/>
      <c r="BY32" s="558"/>
      <c r="BZ32" s="558"/>
      <c r="CA32" s="558"/>
      <c r="CB32" s="558"/>
      <c r="CC32" s="558"/>
      <c r="CD32" s="558"/>
      <c r="CE32" s="558"/>
      <c r="CF32" s="558"/>
      <c r="CG32" s="558"/>
      <c r="CH32" s="558"/>
      <c r="CI32" s="558"/>
      <c r="CJ32" s="558"/>
      <c r="CK32" s="558"/>
      <c r="CL32" s="558"/>
      <c r="CM32" s="558"/>
      <c r="CN32" s="558"/>
      <c r="CO32" s="558"/>
      <c r="CP32" s="558"/>
      <c r="CQ32" s="558"/>
      <c r="CR32" s="558"/>
      <c r="CS32" s="558"/>
      <c r="CT32" s="558"/>
      <c r="CU32" s="558"/>
      <c r="CV32" s="558"/>
      <c r="CW32" s="558"/>
      <c r="CX32" s="558"/>
      <c r="CY32" s="558"/>
      <c r="CZ32" s="558"/>
      <c r="DA32" s="558"/>
      <c r="DB32" s="558"/>
      <c r="DC32" s="558"/>
      <c r="DD32" s="558"/>
      <c r="DE32" s="558"/>
      <c r="DF32" s="558"/>
      <c r="DG32" s="558"/>
      <c r="DH32" s="558"/>
      <c r="DI32" s="558"/>
      <c r="DJ32" s="558"/>
      <c r="DK32" s="558"/>
      <c r="DL32" s="558"/>
      <c r="DM32" s="558"/>
      <c r="DN32" s="558"/>
      <c r="DO32" s="558"/>
      <c r="DP32" s="558"/>
      <c r="DQ32" s="558"/>
      <c r="DR32" s="558"/>
      <c r="DS32" s="558"/>
      <c r="DT32" s="558"/>
      <c r="DU32" s="558"/>
      <c r="DV32" s="558"/>
      <c r="DW32" s="558"/>
      <c r="DX32" s="558"/>
      <c r="DY32" s="558"/>
      <c r="DZ32" s="558"/>
      <c r="EA32" s="558"/>
      <c r="EB32" s="558"/>
      <c r="EC32" s="558"/>
      <c r="ED32" s="558"/>
      <c r="EE32" s="558"/>
      <c r="EF32" s="763"/>
      <c r="EG32" s="1074"/>
      <c r="EH32" s="1074"/>
      <c r="EI32" s="1074"/>
      <c r="EJ32" s="1074"/>
      <c r="EK32" s="1074"/>
      <c r="EL32" s="1074"/>
      <c r="EM32" s="1074"/>
      <c r="EN32" s="1074"/>
      <c r="EO32" s="1074"/>
      <c r="EP32" s="1074"/>
      <c r="EQ32" s="1074"/>
      <c r="ER32" s="1074"/>
    </row>
    <row r="33" spans="1:148" s="1058" customFormat="1" ht="90">
      <c r="A33" s="1238"/>
      <c r="B33" s="1238"/>
      <c r="C33" s="1238"/>
      <c r="D33" s="1238"/>
      <c r="E33" s="1238"/>
      <c r="F33" s="1238">
        <v>3</v>
      </c>
      <c r="G33" s="1076"/>
      <c r="H33" s="1076"/>
      <c r="I33" s="1265" t="s">
        <v>2339</v>
      </c>
      <c r="J33" s="1112"/>
      <c r="L33" s="1115" t="str">
        <f>mergeValue(A33) &amp;"."&amp; mergeValue(B33)&amp;"."&amp; mergeValue(C33)&amp;"."&amp; mergeValue(D33)&amp;"."&amp; mergeValue(F33)</f>
        <v>1.1.1.1.3</v>
      </c>
      <c r="M33" s="556" t="s">
        <v>10</v>
      </c>
      <c r="N33" s="817"/>
      <c r="O33" s="1241" t="s">
        <v>303</v>
      </c>
      <c r="P33" s="1242"/>
      <c r="Q33" s="1242"/>
      <c r="R33" s="1242"/>
      <c r="S33" s="1242"/>
      <c r="T33" s="1242"/>
      <c r="U33" s="1242"/>
      <c r="V33" s="1242"/>
      <c r="W33" s="1242"/>
      <c r="X33" s="1242"/>
      <c r="Y33" s="1242"/>
      <c r="Z33" s="1242"/>
      <c r="AA33" s="1242"/>
      <c r="AB33" s="1242"/>
      <c r="AC33" s="1242"/>
      <c r="AD33" s="1242"/>
      <c r="AE33" s="1242"/>
      <c r="AF33" s="1242"/>
      <c r="AG33" s="1242"/>
      <c r="AH33" s="1242"/>
      <c r="AI33" s="1242"/>
      <c r="AJ33" s="1242"/>
      <c r="AK33" s="1242"/>
      <c r="AL33" s="1242"/>
      <c r="AM33" s="1242"/>
      <c r="AN33" s="1242"/>
      <c r="AO33" s="1242"/>
      <c r="AP33" s="1242"/>
      <c r="AQ33" s="1242"/>
      <c r="AR33" s="1242"/>
      <c r="AS33" s="1242"/>
      <c r="AT33" s="1242"/>
      <c r="AU33" s="1242"/>
      <c r="AV33" s="1242"/>
      <c r="AW33" s="1242"/>
      <c r="AX33" s="1242"/>
      <c r="AY33" s="1242"/>
      <c r="AZ33" s="1242"/>
      <c r="BA33" s="1242"/>
      <c r="BB33" s="1242"/>
      <c r="BC33" s="1242"/>
      <c r="BD33" s="1242"/>
      <c r="BE33" s="1242"/>
      <c r="BF33" s="1242"/>
      <c r="BG33" s="1242"/>
      <c r="BH33" s="1242"/>
      <c r="BI33" s="1242"/>
      <c r="BJ33" s="1242"/>
      <c r="BK33" s="1242"/>
      <c r="BL33" s="1242"/>
      <c r="BM33" s="1242"/>
      <c r="BN33" s="1242"/>
      <c r="BO33" s="1242"/>
      <c r="BP33" s="1242"/>
      <c r="BQ33" s="1242"/>
      <c r="BR33" s="1242"/>
      <c r="BS33" s="1242"/>
      <c r="BT33" s="1242"/>
      <c r="BU33" s="1242"/>
      <c r="BV33" s="1242"/>
      <c r="BW33" s="1242"/>
      <c r="BX33" s="1242"/>
      <c r="BY33" s="1242"/>
      <c r="BZ33" s="1242"/>
      <c r="CA33" s="1242"/>
      <c r="CB33" s="1242"/>
      <c r="CC33" s="1242"/>
      <c r="CD33" s="1242"/>
      <c r="CE33" s="1242"/>
      <c r="CF33" s="1242"/>
      <c r="CG33" s="1242"/>
      <c r="CH33" s="1242"/>
      <c r="CI33" s="1242"/>
      <c r="CJ33" s="1242"/>
      <c r="CK33" s="1242"/>
      <c r="CL33" s="1242"/>
      <c r="CM33" s="1242"/>
      <c r="CN33" s="1242"/>
      <c r="CO33" s="1242"/>
      <c r="CP33" s="1242"/>
      <c r="CQ33" s="1242"/>
      <c r="CR33" s="1242"/>
      <c r="CS33" s="1242"/>
      <c r="CT33" s="1242"/>
      <c r="CU33" s="1242"/>
      <c r="CV33" s="1242"/>
      <c r="CW33" s="1242"/>
      <c r="CX33" s="1242"/>
      <c r="CY33" s="1242"/>
      <c r="CZ33" s="1242"/>
      <c r="DA33" s="1242"/>
      <c r="DB33" s="1242"/>
      <c r="DC33" s="1242"/>
      <c r="DD33" s="1242"/>
      <c r="DE33" s="1242"/>
      <c r="DF33" s="1242"/>
      <c r="DG33" s="1242"/>
      <c r="DH33" s="1242"/>
      <c r="DI33" s="1242"/>
      <c r="DJ33" s="1242"/>
      <c r="DK33" s="1242"/>
      <c r="DL33" s="1242"/>
      <c r="DM33" s="1242"/>
      <c r="DN33" s="1242"/>
      <c r="DO33" s="1242"/>
      <c r="DP33" s="1242"/>
      <c r="DQ33" s="1242"/>
      <c r="DR33" s="1242"/>
      <c r="DS33" s="1242"/>
      <c r="DT33" s="1242"/>
      <c r="DU33" s="1242"/>
      <c r="DV33" s="1242"/>
      <c r="DW33" s="1242"/>
      <c r="DX33" s="1242"/>
      <c r="DY33" s="1242"/>
      <c r="DZ33" s="1242"/>
      <c r="EA33" s="1242"/>
      <c r="EB33" s="1242"/>
      <c r="EC33" s="1242"/>
      <c r="ED33" s="1242"/>
      <c r="EE33" s="1243"/>
      <c r="EF33" s="631" t="s">
        <v>635</v>
      </c>
      <c r="EG33" s="1009"/>
      <c r="EH33" s="830" t="str">
        <f>strCheckUnique(EI33:EI37)</f>
        <v/>
      </c>
      <c r="EI33" s="1009"/>
      <c r="EJ33" s="830"/>
      <c r="EK33" s="1009"/>
      <c r="EL33" s="1009"/>
      <c r="EM33" s="1009"/>
      <c r="EN33" s="1009"/>
      <c r="EO33" s="1009"/>
      <c r="EP33" s="1009"/>
      <c r="EQ33" s="1009"/>
      <c r="ER33" s="1009"/>
    </row>
    <row r="34" spans="1:148" s="1058" customFormat="1" ht="135">
      <c r="A34" s="1238"/>
      <c r="B34" s="1238"/>
      <c r="C34" s="1238"/>
      <c r="D34" s="1238"/>
      <c r="E34" s="1238"/>
      <c r="F34" s="1238"/>
      <c r="G34" s="1238">
        <v>1</v>
      </c>
      <c r="H34" s="1076"/>
      <c r="I34" s="1260"/>
      <c r="J34" s="1261"/>
      <c r="K34" s="1065"/>
      <c r="L34" s="1115" t="str">
        <f>mergeValue(A34) &amp;"."&amp; mergeValue(B34)&amp;"."&amp; mergeValue(C34)&amp;"."&amp; mergeValue(D34)&amp;"."&amp; mergeValue(F34)&amp;"."&amp; mergeValue(G34)</f>
        <v>1.1.1.1.3.1</v>
      </c>
      <c r="M34" s="1066" t="s">
        <v>650</v>
      </c>
      <c r="N34" s="647"/>
      <c r="O34" s="684">
        <v>20.14</v>
      </c>
      <c r="P34" s="684">
        <v>1332.24</v>
      </c>
      <c r="Q34" s="764"/>
      <c r="R34" s="713"/>
      <c r="S34" s="1092"/>
      <c r="T34" s="713"/>
      <c r="U34" s="1092"/>
      <c r="V34" s="770" t="str">
        <f>W34 &amp; "-" &amp; Y34</f>
        <v>01.01.2019-30.06.2019</v>
      </c>
      <c r="W34" s="1248" t="s">
        <v>1703</v>
      </c>
      <c r="X34" s="1234" t="s">
        <v>83</v>
      </c>
      <c r="Y34" s="1248" t="s">
        <v>2388</v>
      </c>
      <c r="Z34" s="1234" t="s">
        <v>83</v>
      </c>
      <c r="AA34" s="684">
        <v>20.14</v>
      </c>
      <c r="AB34" s="684">
        <v>1460.67</v>
      </c>
      <c r="AC34" s="764"/>
      <c r="AD34" s="713"/>
      <c r="AE34" s="1092"/>
      <c r="AF34" s="713"/>
      <c r="AG34" s="1092"/>
      <c r="AH34" s="770" t="str">
        <f>AI34 &amp; "-" &amp; AK34</f>
        <v>01.07.2019-31.12.2019</v>
      </c>
      <c r="AI34" s="1248" t="s">
        <v>2389</v>
      </c>
      <c r="AJ34" s="1234" t="s">
        <v>83</v>
      </c>
      <c r="AK34" s="1248" t="s">
        <v>2390</v>
      </c>
      <c r="AL34" s="1234" t="s">
        <v>83</v>
      </c>
      <c r="AM34" s="684">
        <v>20.14</v>
      </c>
      <c r="AN34" s="684">
        <v>1374.09</v>
      </c>
      <c r="AO34" s="764"/>
      <c r="AP34" s="713"/>
      <c r="AQ34" s="1092"/>
      <c r="AR34" s="713"/>
      <c r="AS34" s="1092"/>
      <c r="AT34" s="770" t="str">
        <f>AU34 &amp; "-" &amp; AW34</f>
        <v>01.01.2020-30.06.2020</v>
      </c>
      <c r="AU34" s="1248" t="s">
        <v>2391</v>
      </c>
      <c r="AV34" s="1234" t="s">
        <v>83</v>
      </c>
      <c r="AW34" s="1248" t="s">
        <v>2392</v>
      </c>
      <c r="AX34" s="1234" t="s">
        <v>83</v>
      </c>
      <c r="AY34" s="684">
        <v>20.82</v>
      </c>
      <c r="AZ34" s="684">
        <v>1497.85</v>
      </c>
      <c r="BA34" s="764"/>
      <c r="BB34" s="713"/>
      <c r="BC34" s="1092"/>
      <c r="BD34" s="713"/>
      <c r="BE34" s="1092"/>
      <c r="BF34" s="770" t="str">
        <f>BG34 &amp; "-" &amp; BI34</f>
        <v>01.07.2020-31.12.2020</v>
      </c>
      <c r="BG34" s="1248" t="s">
        <v>2393</v>
      </c>
      <c r="BH34" s="1234" t="s">
        <v>83</v>
      </c>
      <c r="BI34" s="1248" t="s">
        <v>2394</v>
      </c>
      <c r="BJ34" s="1234" t="s">
        <v>83</v>
      </c>
      <c r="BK34" s="684">
        <v>20.82</v>
      </c>
      <c r="BL34" s="684">
        <v>1445.96</v>
      </c>
      <c r="BM34" s="764"/>
      <c r="BN34" s="713"/>
      <c r="BO34" s="1092"/>
      <c r="BP34" s="713"/>
      <c r="BQ34" s="1092"/>
      <c r="BR34" s="770" t="str">
        <f>BS34 &amp; "-" &amp; BU34</f>
        <v>01.01.2021-30.06.2021</v>
      </c>
      <c r="BS34" s="1248" t="s">
        <v>2395</v>
      </c>
      <c r="BT34" s="1234" t="s">
        <v>83</v>
      </c>
      <c r="BU34" s="1248" t="s">
        <v>2396</v>
      </c>
      <c r="BV34" s="1234" t="s">
        <v>83</v>
      </c>
      <c r="BW34" s="684">
        <v>21.66</v>
      </c>
      <c r="BX34" s="684">
        <v>1503.8</v>
      </c>
      <c r="BY34" s="764"/>
      <c r="BZ34" s="713"/>
      <c r="CA34" s="1092"/>
      <c r="CB34" s="713"/>
      <c r="CC34" s="1092"/>
      <c r="CD34" s="770" t="str">
        <f>CE34 &amp; "-" &amp; CG34</f>
        <v>01.07.2021-31.12.2021</v>
      </c>
      <c r="CE34" s="1248" t="s">
        <v>2397</v>
      </c>
      <c r="CF34" s="1234" t="s">
        <v>83</v>
      </c>
      <c r="CG34" s="1248" t="s">
        <v>2398</v>
      </c>
      <c r="CH34" s="1234" t="s">
        <v>83</v>
      </c>
      <c r="CI34" s="684">
        <v>21.66</v>
      </c>
      <c r="CJ34" s="684">
        <v>1496.42</v>
      </c>
      <c r="CK34" s="764"/>
      <c r="CL34" s="713"/>
      <c r="CM34" s="1092"/>
      <c r="CN34" s="713"/>
      <c r="CO34" s="1092"/>
      <c r="CP34" s="770" t="str">
        <f>CQ34 &amp; "-" &amp; CS34</f>
        <v>01.01.2022-30.06.2022</v>
      </c>
      <c r="CQ34" s="1248" t="s">
        <v>2399</v>
      </c>
      <c r="CR34" s="1234" t="s">
        <v>83</v>
      </c>
      <c r="CS34" s="1248" t="s">
        <v>2400</v>
      </c>
      <c r="CT34" s="1234" t="s">
        <v>83</v>
      </c>
      <c r="CU34" s="684">
        <v>22.52</v>
      </c>
      <c r="CV34" s="684">
        <v>1556.28</v>
      </c>
      <c r="CW34" s="764"/>
      <c r="CX34" s="713"/>
      <c r="CY34" s="1092"/>
      <c r="CZ34" s="713"/>
      <c r="DA34" s="1092"/>
      <c r="DB34" s="770" t="str">
        <f>DC34 &amp; "-" &amp; DE34</f>
        <v>01.07.2022-31.12.2022</v>
      </c>
      <c r="DC34" s="1248" t="s">
        <v>2401</v>
      </c>
      <c r="DD34" s="1234" t="s">
        <v>83</v>
      </c>
      <c r="DE34" s="1248" t="s">
        <v>2402</v>
      </c>
      <c r="DF34" s="1234" t="s">
        <v>83</v>
      </c>
      <c r="DG34" s="684">
        <v>22.52</v>
      </c>
      <c r="DH34" s="684">
        <v>1548.97</v>
      </c>
      <c r="DI34" s="764"/>
      <c r="DJ34" s="713"/>
      <c r="DK34" s="1092"/>
      <c r="DL34" s="713"/>
      <c r="DM34" s="1092"/>
      <c r="DN34" s="770" t="str">
        <f>DO34 &amp; "-" &amp; DQ34</f>
        <v>01.01.2023-30.06.2023</v>
      </c>
      <c r="DO34" s="1248" t="s">
        <v>2403</v>
      </c>
      <c r="DP34" s="1234" t="s">
        <v>83</v>
      </c>
      <c r="DQ34" s="1248" t="s">
        <v>2404</v>
      </c>
      <c r="DR34" s="1234" t="s">
        <v>83</v>
      </c>
      <c r="DS34" s="684">
        <v>23.43</v>
      </c>
      <c r="DT34" s="684">
        <v>1610.93</v>
      </c>
      <c r="DU34" s="764"/>
      <c r="DV34" s="713"/>
      <c r="DW34" s="1092"/>
      <c r="DX34" s="713"/>
      <c r="DY34" s="1092"/>
      <c r="DZ34" s="770" t="str">
        <f>EA34 &amp; "-" &amp; EC34</f>
        <v>01.07.2023-31.12.2023</v>
      </c>
      <c r="EA34" s="1248" t="s">
        <v>2405</v>
      </c>
      <c r="EB34" s="1234" t="s">
        <v>83</v>
      </c>
      <c r="EC34" s="1248" t="s">
        <v>1704</v>
      </c>
      <c r="ED34" s="1234" t="s">
        <v>84</v>
      </c>
      <c r="EE34" s="538"/>
      <c r="EF34" s="631" t="s">
        <v>668</v>
      </c>
      <c r="EG34" s="1009" t="str">
        <f>strCheckDate(O34:EE34)</f>
        <v/>
      </c>
      <c r="EH34" s="830"/>
      <c r="EI34" s="830" t="str">
        <f>IF(M34="","",M34 )</f>
        <v>горячая вода в системе централизованного теплоснабжения на горячее водоснабжение</v>
      </c>
      <c r="EJ34" s="830"/>
      <c r="EK34" s="830"/>
      <c r="EL34" s="830"/>
      <c r="EM34" s="1009"/>
      <c r="EN34" s="1009"/>
      <c r="EO34" s="1009"/>
      <c r="EP34" s="1009"/>
      <c r="EQ34" s="1009"/>
      <c r="ER34" s="1009"/>
    </row>
    <row r="35" spans="1:148" s="1058" customFormat="1" ht="0.2" customHeight="1">
      <c r="A35" s="1238"/>
      <c r="B35" s="1238"/>
      <c r="C35" s="1238"/>
      <c r="D35" s="1238"/>
      <c r="E35" s="1238"/>
      <c r="F35" s="1238"/>
      <c r="G35" s="1238"/>
      <c r="H35" s="1076"/>
      <c r="I35" s="1260"/>
      <c r="J35" s="1261"/>
      <c r="K35" s="1065"/>
      <c r="L35" s="801"/>
      <c r="M35" s="647"/>
      <c r="N35" s="647"/>
      <c r="O35" s="764"/>
      <c r="P35" s="713"/>
      <c r="Q35" s="713"/>
      <c r="R35" s="713"/>
      <c r="S35" s="713"/>
      <c r="T35" s="713"/>
      <c r="U35" s="560"/>
      <c r="V35" s="770"/>
      <c r="W35" s="1233"/>
      <c r="X35" s="1234"/>
      <c r="Y35" s="1233"/>
      <c r="Z35" s="1234"/>
      <c r="AA35" s="764"/>
      <c r="AB35" s="713"/>
      <c r="AC35" s="713"/>
      <c r="AD35" s="713"/>
      <c r="AE35" s="713"/>
      <c r="AF35" s="713"/>
      <c r="AG35" s="560"/>
      <c r="AH35" s="770"/>
      <c r="AI35" s="1233"/>
      <c r="AJ35" s="1234"/>
      <c r="AK35" s="1233"/>
      <c r="AL35" s="1234"/>
      <c r="AM35" s="764"/>
      <c r="AN35" s="713"/>
      <c r="AO35" s="713"/>
      <c r="AP35" s="713"/>
      <c r="AQ35" s="713"/>
      <c r="AR35" s="713"/>
      <c r="AS35" s="560"/>
      <c r="AT35" s="770"/>
      <c r="AU35" s="1233"/>
      <c r="AV35" s="1234"/>
      <c r="AW35" s="1233"/>
      <c r="AX35" s="1234"/>
      <c r="AY35" s="764"/>
      <c r="AZ35" s="713"/>
      <c r="BA35" s="713"/>
      <c r="BB35" s="713"/>
      <c r="BC35" s="713"/>
      <c r="BD35" s="713"/>
      <c r="BE35" s="560"/>
      <c r="BF35" s="770"/>
      <c r="BG35" s="1233"/>
      <c r="BH35" s="1234"/>
      <c r="BI35" s="1233"/>
      <c r="BJ35" s="1234"/>
      <c r="BK35" s="764"/>
      <c r="BL35" s="713"/>
      <c r="BM35" s="713"/>
      <c r="BN35" s="713"/>
      <c r="BO35" s="713"/>
      <c r="BP35" s="713"/>
      <c r="BQ35" s="560"/>
      <c r="BR35" s="770"/>
      <c r="BS35" s="1233"/>
      <c r="BT35" s="1234"/>
      <c r="BU35" s="1233"/>
      <c r="BV35" s="1234"/>
      <c r="BW35" s="764"/>
      <c r="BX35" s="713"/>
      <c r="BY35" s="713"/>
      <c r="BZ35" s="713"/>
      <c r="CA35" s="713"/>
      <c r="CB35" s="713"/>
      <c r="CC35" s="560"/>
      <c r="CD35" s="770"/>
      <c r="CE35" s="1233"/>
      <c r="CF35" s="1234"/>
      <c r="CG35" s="1233"/>
      <c r="CH35" s="1234"/>
      <c r="CI35" s="764"/>
      <c r="CJ35" s="713"/>
      <c r="CK35" s="713"/>
      <c r="CL35" s="713"/>
      <c r="CM35" s="713"/>
      <c r="CN35" s="713"/>
      <c r="CO35" s="560"/>
      <c r="CP35" s="770"/>
      <c r="CQ35" s="1233"/>
      <c r="CR35" s="1234"/>
      <c r="CS35" s="1233"/>
      <c r="CT35" s="1234"/>
      <c r="CU35" s="764"/>
      <c r="CV35" s="713"/>
      <c r="CW35" s="713"/>
      <c r="CX35" s="713"/>
      <c r="CY35" s="713"/>
      <c r="CZ35" s="713"/>
      <c r="DA35" s="560"/>
      <c r="DB35" s="770"/>
      <c r="DC35" s="1233"/>
      <c r="DD35" s="1234"/>
      <c r="DE35" s="1233"/>
      <c r="DF35" s="1234"/>
      <c r="DG35" s="764"/>
      <c r="DH35" s="713"/>
      <c r="DI35" s="713"/>
      <c r="DJ35" s="713"/>
      <c r="DK35" s="713"/>
      <c r="DL35" s="713"/>
      <c r="DM35" s="560"/>
      <c r="DN35" s="770"/>
      <c r="DO35" s="1233"/>
      <c r="DP35" s="1234"/>
      <c r="DQ35" s="1233"/>
      <c r="DR35" s="1234"/>
      <c r="DS35" s="764"/>
      <c r="DT35" s="713"/>
      <c r="DU35" s="713"/>
      <c r="DV35" s="713"/>
      <c r="DW35" s="713"/>
      <c r="DX35" s="713"/>
      <c r="DY35" s="560"/>
      <c r="DZ35" s="770"/>
      <c r="EA35" s="1233"/>
      <c r="EB35" s="1234"/>
      <c r="EC35" s="1233"/>
      <c r="ED35" s="1234"/>
      <c r="EE35" s="538"/>
      <c r="EF35" s="1208"/>
      <c r="EG35" s="1009"/>
      <c r="EH35" s="1009"/>
      <c r="EI35" s="1009"/>
      <c r="EJ35" s="830">
        <f ca="1">OFFSET(EJ35,-1,0)</f>
        <v>0</v>
      </c>
      <c r="EK35" s="1009"/>
      <c r="EL35" s="1009"/>
      <c r="EM35" s="1009"/>
      <c r="EN35" s="1009"/>
      <c r="EO35" s="1009"/>
      <c r="EP35" s="1009"/>
      <c r="EQ35" s="1009"/>
      <c r="ER35" s="1009"/>
    </row>
    <row r="36" spans="1:148" s="1057" customFormat="1" ht="15" hidden="1" customHeight="1">
      <c r="A36" s="1238"/>
      <c r="B36" s="1238"/>
      <c r="C36" s="1238"/>
      <c r="D36" s="1238"/>
      <c r="E36" s="1238"/>
      <c r="F36" s="1238"/>
      <c r="G36" s="1238"/>
      <c r="H36" s="1076"/>
      <c r="I36" s="1260"/>
      <c r="J36" s="1261"/>
      <c r="K36" s="1067"/>
      <c r="L36" s="689"/>
      <c r="M36" s="558"/>
      <c r="N36" s="1002"/>
      <c r="O36" s="758"/>
      <c r="P36" s="758"/>
      <c r="Q36" s="758"/>
      <c r="R36" s="758"/>
      <c r="S36" s="758"/>
      <c r="T36" s="758"/>
      <c r="U36" s="758"/>
      <c r="V36" s="758"/>
      <c r="W36" s="1006"/>
      <c r="X36" s="1007"/>
      <c r="Y36" s="1006"/>
      <c r="Z36" s="1002"/>
      <c r="AA36" s="758"/>
      <c r="AB36" s="758"/>
      <c r="AC36" s="758"/>
      <c r="AD36" s="758"/>
      <c r="AE36" s="758"/>
      <c r="AF36" s="758"/>
      <c r="AG36" s="758"/>
      <c r="AH36" s="758"/>
      <c r="AI36" s="1006"/>
      <c r="AJ36" s="1007"/>
      <c r="AK36" s="1006"/>
      <c r="AL36" s="1002"/>
      <c r="AM36" s="758"/>
      <c r="AN36" s="758"/>
      <c r="AO36" s="758"/>
      <c r="AP36" s="758"/>
      <c r="AQ36" s="758"/>
      <c r="AR36" s="758"/>
      <c r="AS36" s="758"/>
      <c r="AT36" s="758"/>
      <c r="AU36" s="1006"/>
      <c r="AV36" s="1007"/>
      <c r="AW36" s="1006"/>
      <c r="AX36" s="1002"/>
      <c r="AY36" s="758"/>
      <c r="AZ36" s="758"/>
      <c r="BA36" s="758"/>
      <c r="BB36" s="758"/>
      <c r="BC36" s="758"/>
      <c r="BD36" s="758"/>
      <c r="BE36" s="758"/>
      <c r="BF36" s="758"/>
      <c r="BG36" s="1006"/>
      <c r="BH36" s="1007"/>
      <c r="BI36" s="1006"/>
      <c r="BJ36" s="1002"/>
      <c r="BK36" s="758"/>
      <c r="BL36" s="758"/>
      <c r="BM36" s="758"/>
      <c r="BN36" s="758"/>
      <c r="BO36" s="758"/>
      <c r="BP36" s="758"/>
      <c r="BQ36" s="758"/>
      <c r="BR36" s="758"/>
      <c r="BS36" s="1006"/>
      <c r="BT36" s="1007"/>
      <c r="BU36" s="1006"/>
      <c r="BV36" s="1002"/>
      <c r="BW36" s="758"/>
      <c r="BX36" s="758"/>
      <c r="BY36" s="758"/>
      <c r="BZ36" s="758"/>
      <c r="CA36" s="758"/>
      <c r="CB36" s="758"/>
      <c r="CC36" s="758"/>
      <c r="CD36" s="758"/>
      <c r="CE36" s="1006"/>
      <c r="CF36" s="1007"/>
      <c r="CG36" s="1006"/>
      <c r="CH36" s="1002"/>
      <c r="CI36" s="758"/>
      <c r="CJ36" s="758"/>
      <c r="CK36" s="758"/>
      <c r="CL36" s="758"/>
      <c r="CM36" s="758"/>
      <c r="CN36" s="758"/>
      <c r="CO36" s="758"/>
      <c r="CP36" s="758"/>
      <c r="CQ36" s="1006"/>
      <c r="CR36" s="1007"/>
      <c r="CS36" s="1006"/>
      <c r="CT36" s="1002"/>
      <c r="CU36" s="758"/>
      <c r="CV36" s="758"/>
      <c r="CW36" s="758"/>
      <c r="CX36" s="758"/>
      <c r="CY36" s="758"/>
      <c r="CZ36" s="758"/>
      <c r="DA36" s="758"/>
      <c r="DB36" s="758"/>
      <c r="DC36" s="1006"/>
      <c r="DD36" s="1007"/>
      <c r="DE36" s="1006"/>
      <c r="DF36" s="1002"/>
      <c r="DG36" s="758"/>
      <c r="DH36" s="758"/>
      <c r="DI36" s="758"/>
      <c r="DJ36" s="758"/>
      <c r="DK36" s="758"/>
      <c r="DL36" s="758"/>
      <c r="DM36" s="758"/>
      <c r="DN36" s="758"/>
      <c r="DO36" s="1006"/>
      <c r="DP36" s="1007"/>
      <c r="DQ36" s="1006"/>
      <c r="DR36" s="1002"/>
      <c r="DS36" s="758"/>
      <c r="DT36" s="758"/>
      <c r="DU36" s="758"/>
      <c r="DV36" s="758"/>
      <c r="DW36" s="758"/>
      <c r="DX36" s="758"/>
      <c r="DY36" s="758"/>
      <c r="DZ36" s="758"/>
      <c r="EA36" s="1006"/>
      <c r="EB36" s="1007"/>
      <c r="EC36" s="1006"/>
      <c r="ED36" s="1002"/>
      <c r="EE36" s="763"/>
      <c r="EF36" s="1208"/>
      <c r="EG36" s="1074"/>
      <c r="EH36" s="1074"/>
      <c r="EI36" s="1074"/>
      <c r="EJ36" s="1074"/>
      <c r="EK36" s="1074"/>
      <c r="EL36" s="1074"/>
      <c r="EM36" s="1074"/>
      <c r="EN36" s="1074"/>
      <c r="EO36" s="1074"/>
      <c r="EP36" s="1074"/>
      <c r="EQ36" s="1074"/>
      <c r="ER36" s="1074"/>
    </row>
    <row r="37" spans="1:148" s="1057" customFormat="1" ht="15" customHeight="1">
      <c r="A37" s="1238"/>
      <c r="B37" s="1238"/>
      <c r="C37" s="1238"/>
      <c r="D37" s="1238"/>
      <c r="E37" s="1238"/>
      <c r="F37" s="1238"/>
      <c r="G37" s="1076"/>
      <c r="H37" s="1076"/>
      <c r="I37" s="1260"/>
      <c r="J37" s="1073"/>
      <c r="K37" s="1067"/>
      <c r="L37" s="689"/>
      <c r="M37" s="557" t="s">
        <v>25</v>
      </c>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c r="AO37" s="558"/>
      <c r="AP37" s="558"/>
      <c r="AQ37" s="558"/>
      <c r="AR37" s="558"/>
      <c r="AS37" s="558"/>
      <c r="AT37" s="558"/>
      <c r="AU37" s="558"/>
      <c r="AV37" s="558"/>
      <c r="AW37" s="558"/>
      <c r="AX37" s="558"/>
      <c r="AY37" s="558"/>
      <c r="AZ37" s="558"/>
      <c r="BA37" s="558"/>
      <c r="BB37" s="558"/>
      <c r="BC37" s="558"/>
      <c r="BD37" s="558"/>
      <c r="BE37" s="558"/>
      <c r="BF37" s="558"/>
      <c r="BG37" s="558"/>
      <c r="BH37" s="558"/>
      <c r="BI37" s="558"/>
      <c r="BJ37" s="558"/>
      <c r="BK37" s="558"/>
      <c r="BL37" s="558"/>
      <c r="BM37" s="558"/>
      <c r="BN37" s="558"/>
      <c r="BO37" s="558"/>
      <c r="BP37" s="558"/>
      <c r="BQ37" s="558"/>
      <c r="BR37" s="558"/>
      <c r="BS37" s="558"/>
      <c r="BT37" s="558"/>
      <c r="BU37" s="558"/>
      <c r="BV37" s="558"/>
      <c r="BW37" s="558"/>
      <c r="BX37" s="558"/>
      <c r="BY37" s="558"/>
      <c r="BZ37" s="558"/>
      <c r="CA37" s="558"/>
      <c r="CB37" s="558"/>
      <c r="CC37" s="558"/>
      <c r="CD37" s="558"/>
      <c r="CE37" s="558"/>
      <c r="CF37" s="558"/>
      <c r="CG37" s="558"/>
      <c r="CH37" s="558"/>
      <c r="CI37" s="558"/>
      <c r="CJ37" s="558"/>
      <c r="CK37" s="558"/>
      <c r="CL37" s="558"/>
      <c r="CM37" s="558"/>
      <c r="CN37" s="558"/>
      <c r="CO37" s="558"/>
      <c r="CP37" s="558"/>
      <c r="CQ37" s="558"/>
      <c r="CR37" s="558"/>
      <c r="CS37" s="558"/>
      <c r="CT37" s="558"/>
      <c r="CU37" s="558"/>
      <c r="CV37" s="558"/>
      <c r="CW37" s="558"/>
      <c r="CX37" s="558"/>
      <c r="CY37" s="558"/>
      <c r="CZ37" s="558"/>
      <c r="DA37" s="558"/>
      <c r="DB37" s="558"/>
      <c r="DC37" s="558"/>
      <c r="DD37" s="558"/>
      <c r="DE37" s="558"/>
      <c r="DF37" s="558"/>
      <c r="DG37" s="558"/>
      <c r="DH37" s="558"/>
      <c r="DI37" s="558"/>
      <c r="DJ37" s="558"/>
      <c r="DK37" s="558"/>
      <c r="DL37" s="558"/>
      <c r="DM37" s="558"/>
      <c r="DN37" s="558"/>
      <c r="DO37" s="558"/>
      <c r="DP37" s="558"/>
      <c r="DQ37" s="558"/>
      <c r="DR37" s="558"/>
      <c r="DS37" s="558"/>
      <c r="DT37" s="558"/>
      <c r="DU37" s="558"/>
      <c r="DV37" s="558"/>
      <c r="DW37" s="558"/>
      <c r="DX37" s="558"/>
      <c r="DY37" s="558"/>
      <c r="DZ37" s="558"/>
      <c r="EA37" s="558"/>
      <c r="EB37" s="558"/>
      <c r="EC37" s="558"/>
      <c r="ED37" s="558"/>
      <c r="EE37" s="558"/>
      <c r="EF37" s="763"/>
      <c r="EG37" s="1074"/>
      <c r="EH37" s="1074"/>
      <c r="EI37" s="1074"/>
      <c r="EJ37" s="1074"/>
      <c r="EK37" s="1074"/>
      <c r="EL37" s="1074"/>
      <c r="EM37" s="1074"/>
      <c r="EN37" s="1074"/>
      <c r="EO37" s="1074"/>
      <c r="EP37" s="1074"/>
      <c r="EQ37" s="1074"/>
      <c r="ER37" s="1074"/>
    </row>
    <row r="38" spans="1:148" s="477" customFormat="1" ht="15" customHeight="1">
      <c r="A38" s="1238"/>
      <c r="B38" s="1238"/>
      <c r="C38" s="1238"/>
      <c r="D38" s="1238"/>
      <c r="E38" s="1238"/>
      <c r="F38" s="1056"/>
      <c r="G38" s="1053"/>
      <c r="H38" s="1053"/>
      <c r="I38" s="1047"/>
      <c r="J38" s="1045"/>
      <c r="K38" s="1050"/>
      <c r="L38" s="539"/>
      <c r="M38" s="552" t="s">
        <v>11</v>
      </c>
      <c r="N38" s="551"/>
      <c r="O38" s="546"/>
      <c r="P38" s="546"/>
      <c r="Q38" s="546"/>
      <c r="R38" s="546"/>
      <c r="S38" s="546"/>
      <c r="T38" s="546"/>
      <c r="U38" s="546"/>
      <c r="V38" s="546"/>
      <c r="W38" s="574"/>
      <c r="X38" s="565"/>
      <c r="Y38" s="564"/>
      <c r="Z38" s="551"/>
      <c r="AA38" s="758"/>
      <c r="AB38" s="758"/>
      <c r="AC38" s="758"/>
      <c r="AD38" s="758"/>
      <c r="AE38" s="758"/>
      <c r="AF38" s="758"/>
      <c r="AG38" s="758"/>
      <c r="AH38" s="758"/>
      <c r="AI38" s="767"/>
      <c r="AJ38" s="1007"/>
      <c r="AK38" s="1006"/>
      <c r="AL38" s="1041"/>
      <c r="AM38" s="758"/>
      <c r="AN38" s="758"/>
      <c r="AO38" s="758"/>
      <c r="AP38" s="758"/>
      <c r="AQ38" s="758"/>
      <c r="AR38" s="758"/>
      <c r="AS38" s="758"/>
      <c r="AT38" s="758"/>
      <c r="AU38" s="767"/>
      <c r="AV38" s="1007"/>
      <c r="AW38" s="1006"/>
      <c r="AX38" s="1041"/>
      <c r="AY38" s="758"/>
      <c r="AZ38" s="758"/>
      <c r="BA38" s="758"/>
      <c r="BB38" s="758"/>
      <c r="BC38" s="758"/>
      <c r="BD38" s="758"/>
      <c r="BE38" s="758"/>
      <c r="BF38" s="758"/>
      <c r="BG38" s="767"/>
      <c r="BH38" s="1007"/>
      <c r="BI38" s="1006"/>
      <c r="BJ38" s="1041"/>
      <c r="BK38" s="758"/>
      <c r="BL38" s="758"/>
      <c r="BM38" s="758"/>
      <c r="BN38" s="758"/>
      <c r="BO38" s="758"/>
      <c r="BP38" s="758"/>
      <c r="BQ38" s="758"/>
      <c r="BR38" s="758"/>
      <c r="BS38" s="767"/>
      <c r="BT38" s="1007"/>
      <c r="BU38" s="1006"/>
      <c r="BV38" s="1041"/>
      <c r="BW38" s="758"/>
      <c r="BX38" s="758"/>
      <c r="BY38" s="758"/>
      <c r="BZ38" s="758"/>
      <c r="CA38" s="758"/>
      <c r="CB38" s="758"/>
      <c r="CC38" s="758"/>
      <c r="CD38" s="758"/>
      <c r="CE38" s="767"/>
      <c r="CF38" s="1007"/>
      <c r="CG38" s="1006"/>
      <c r="CH38" s="1041"/>
      <c r="CI38" s="758"/>
      <c r="CJ38" s="758"/>
      <c r="CK38" s="758"/>
      <c r="CL38" s="758"/>
      <c r="CM38" s="758"/>
      <c r="CN38" s="758"/>
      <c r="CO38" s="758"/>
      <c r="CP38" s="758"/>
      <c r="CQ38" s="767"/>
      <c r="CR38" s="1007"/>
      <c r="CS38" s="1006"/>
      <c r="CT38" s="1041"/>
      <c r="CU38" s="758"/>
      <c r="CV38" s="758"/>
      <c r="CW38" s="758"/>
      <c r="CX38" s="758"/>
      <c r="CY38" s="758"/>
      <c r="CZ38" s="758"/>
      <c r="DA38" s="758"/>
      <c r="DB38" s="758"/>
      <c r="DC38" s="767"/>
      <c r="DD38" s="1007"/>
      <c r="DE38" s="1006"/>
      <c r="DF38" s="1041"/>
      <c r="DG38" s="758"/>
      <c r="DH38" s="758"/>
      <c r="DI38" s="758"/>
      <c r="DJ38" s="758"/>
      <c r="DK38" s="758"/>
      <c r="DL38" s="758"/>
      <c r="DM38" s="758"/>
      <c r="DN38" s="758"/>
      <c r="DO38" s="767"/>
      <c r="DP38" s="1007"/>
      <c r="DQ38" s="1006"/>
      <c r="DR38" s="1041"/>
      <c r="DS38" s="758"/>
      <c r="DT38" s="758"/>
      <c r="DU38" s="758"/>
      <c r="DV38" s="758"/>
      <c r="DW38" s="758"/>
      <c r="DX38" s="758"/>
      <c r="DY38" s="758"/>
      <c r="DZ38" s="758"/>
      <c r="EA38" s="767"/>
      <c r="EB38" s="1007"/>
      <c r="EC38" s="1006"/>
      <c r="ED38" s="1041"/>
      <c r="EE38" s="565"/>
      <c r="EF38" s="561"/>
      <c r="EG38" s="502"/>
      <c r="EH38" s="502"/>
      <c r="EI38" s="502"/>
      <c r="EJ38" s="502"/>
      <c r="EK38" s="502"/>
    </row>
    <row r="39" spans="1:148" s="477" customFormat="1" ht="14.25" hidden="1" customHeight="1">
      <c r="A39" s="1238"/>
      <c r="B39" s="1238"/>
      <c r="C39" s="1238"/>
      <c r="D39" s="1055"/>
      <c r="E39" s="1056"/>
      <c r="F39" s="1056"/>
      <c r="G39" s="1053"/>
      <c r="H39" s="1053"/>
      <c r="I39" s="1052"/>
      <c r="J39" s="1045"/>
      <c r="K39" s="1042"/>
      <c r="L39" s="539"/>
      <c r="M39" s="552"/>
      <c r="N39" s="552"/>
      <c r="O39" s="552"/>
      <c r="P39" s="552"/>
      <c r="Q39" s="552"/>
      <c r="R39" s="552"/>
      <c r="S39" s="552"/>
      <c r="T39" s="552"/>
      <c r="U39" s="552"/>
      <c r="V39" s="552"/>
      <c r="W39" s="552"/>
      <c r="X39" s="552"/>
      <c r="Y39" s="552"/>
      <c r="Z39" s="552"/>
      <c r="AA39" s="1002"/>
      <c r="AB39" s="1002"/>
      <c r="AC39" s="1002"/>
      <c r="AD39" s="1002"/>
      <c r="AE39" s="1002"/>
      <c r="AF39" s="1002"/>
      <c r="AG39" s="1002"/>
      <c r="AH39" s="1002"/>
      <c r="AI39" s="1002"/>
      <c r="AJ39" s="1002"/>
      <c r="AK39" s="1002"/>
      <c r="AL39" s="1002"/>
      <c r="AM39" s="1002"/>
      <c r="AN39" s="1002"/>
      <c r="AO39" s="1002"/>
      <c r="AP39" s="1002"/>
      <c r="AQ39" s="1002"/>
      <c r="AR39" s="1002"/>
      <c r="AS39" s="1002"/>
      <c r="AT39" s="1002"/>
      <c r="AU39" s="1002"/>
      <c r="AV39" s="1002"/>
      <c r="AW39" s="1002"/>
      <c r="AX39" s="1002"/>
      <c r="AY39" s="1002"/>
      <c r="AZ39" s="1002"/>
      <c r="BA39" s="1002"/>
      <c r="BB39" s="1002"/>
      <c r="BC39" s="1002"/>
      <c r="BD39" s="1002"/>
      <c r="BE39" s="1002"/>
      <c r="BF39" s="1002"/>
      <c r="BG39" s="1002"/>
      <c r="BH39" s="1002"/>
      <c r="BI39" s="1002"/>
      <c r="BJ39" s="1002"/>
      <c r="BK39" s="1002"/>
      <c r="BL39" s="1002"/>
      <c r="BM39" s="1002"/>
      <c r="BN39" s="1002"/>
      <c r="BO39" s="1002"/>
      <c r="BP39" s="1002"/>
      <c r="BQ39" s="1002"/>
      <c r="BR39" s="1002"/>
      <c r="BS39" s="1002"/>
      <c r="BT39" s="1002"/>
      <c r="BU39" s="1002"/>
      <c r="BV39" s="1002"/>
      <c r="BW39" s="1002"/>
      <c r="BX39" s="1002"/>
      <c r="BY39" s="1002"/>
      <c r="BZ39" s="1002"/>
      <c r="CA39" s="1002"/>
      <c r="CB39" s="1002"/>
      <c r="CC39" s="1002"/>
      <c r="CD39" s="1002"/>
      <c r="CE39" s="1002"/>
      <c r="CF39" s="1002"/>
      <c r="CG39" s="1002"/>
      <c r="CH39" s="1002"/>
      <c r="CI39" s="1002"/>
      <c r="CJ39" s="1002"/>
      <c r="CK39" s="1002"/>
      <c r="CL39" s="1002"/>
      <c r="CM39" s="1002"/>
      <c r="CN39" s="1002"/>
      <c r="CO39" s="1002"/>
      <c r="CP39" s="1002"/>
      <c r="CQ39" s="1002"/>
      <c r="CR39" s="1002"/>
      <c r="CS39" s="1002"/>
      <c r="CT39" s="1002"/>
      <c r="CU39" s="1002"/>
      <c r="CV39" s="1002"/>
      <c r="CW39" s="1002"/>
      <c r="CX39" s="1002"/>
      <c r="CY39" s="1002"/>
      <c r="CZ39" s="1002"/>
      <c r="DA39" s="1002"/>
      <c r="DB39" s="1002"/>
      <c r="DC39" s="1002"/>
      <c r="DD39" s="1002"/>
      <c r="DE39" s="1002"/>
      <c r="DF39" s="1002"/>
      <c r="DG39" s="1002"/>
      <c r="DH39" s="1002"/>
      <c r="DI39" s="1002"/>
      <c r="DJ39" s="1002"/>
      <c r="DK39" s="1002"/>
      <c r="DL39" s="1002"/>
      <c r="DM39" s="1002"/>
      <c r="DN39" s="1002"/>
      <c r="DO39" s="1002"/>
      <c r="DP39" s="1002"/>
      <c r="DQ39" s="1002"/>
      <c r="DR39" s="1002"/>
      <c r="DS39" s="1002"/>
      <c r="DT39" s="1002"/>
      <c r="DU39" s="1002"/>
      <c r="DV39" s="1002"/>
      <c r="DW39" s="1002"/>
      <c r="DX39" s="1002"/>
      <c r="DY39" s="1002"/>
      <c r="DZ39" s="1002"/>
      <c r="EA39" s="1002"/>
      <c r="EB39" s="1002"/>
      <c r="EC39" s="1002"/>
      <c r="ED39" s="1002"/>
      <c r="EE39" s="552"/>
      <c r="EF39" s="561"/>
      <c r="EG39" s="502"/>
      <c r="EH39" s="502"/>
      <c r="EI39" s="502"/>
      <c r="EJ39" s="502"/>
      <c r="EK39" s="502"/>
    </row>
    <row r="40" spans="1:148" ht="3" customHeight="1">
      <c r="L40" s="487"/>
      <c r="M40" s="487"/>
      <c r="N40" s="487"/>
      <c r="O40" s="487"/>
      <c r="P40" s="487"/>
      <c r="Q40" s="487"/>
      <c r="R40" s="487"/>
      <c r="S40" s="487"/>
      <c r="T40" s="487"/>
      <c r="U40" s="487"/>
      <c r="V40" s="487"/>
      <c r="W40" s="487"/>
      <c r="X40" s="487"/>
      <c r="Y40" s="487"/>
      <c r="Z40" s="487"/>
      <c r="AA40" s="487"/>
      <c r="AB40" s="487"/>
      <c r="AC40" s="487"/>
      <c r="AD40" s="487"/>
      <c r="AE40" s="487"/>
      <c r="AF40" s="487"/>
      <c r="AG40" s="487"/>
      <c r="AH40" s="487"/>
      <c r="AI40" s="487"/>
      <c r="AJ40" s="487"/>
      <c r="AK40" s="487"/>
      <c r="AL40" s="487"/>
      <c r="AM40" s="487"/>
      <c r="AN40" s="487"/>
      <c r="AO40" s="487"/>
      <c r="AP40" s="487"/>
      <c r="AQ40" s="487"/>
      <c r="AR40" s="487"/>
      <c r="AS40" s="487"/>
      <c r="AT40" s="487"/>
      <c r="AU40" s="487"/>
      <c r="AV40" s="487"/>
      <c r="AW40" s="487"/>
      <c r="AX40" s="487"/>
      <c r="AY40" s="487"/>
      <c r="AZ40" s="487"/>
      <c r="BA40" s="487"/>
      <c r="BB40" s="487"/>
      <c r="BC40" s="487"/>
      <c r="BD40" s="487"/>
      <c r="BE40" s="487"/>
      <c r="BF40" s="487"/>
      <c r="BG40" s="487"/>
      <c r="BH40" s="487"/>
      <c r="BI40" s="487"/>
      <c r="BJ40" s="487"/>
      <c r="BK40" s="487"/>
      <c r="BL40" s="487"/>
      <c r="BM40" s="487"/>
      <c r="BN40" s="487"/>
      <c r="BO40" s="487"/>
      <c r="BP40" s="487"/>
      <c r="BQ40" s="487"/>
      <c r="BR40" s="487"/>
      <c r="BS40" s="487"/>
      <c r="BT40" s="487"/>
      <c r="BU40" s="487"/>
      <c r="BV40" s="487"/>
      <c r="BW40" s="487"/>
      <c r="BX40" s="487"/>
      <c r="BY40" s="487"/>
      <c r="BZ40" s="487"/>
      <c r="CA40" s="487"/>
      <c r="CB40" s="487"/>
      <c r="CC40" s="487"/>
      <c r="CD40" s="487"/>
      <c r="CE40" s="487"/>
      <c r="CF40" s="487"/>
      <c r="CG40" s="487"/>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87"/>
      <c r="DM40" s="487"/>
      <c r="DN40" s="487"/>
      <c r="DO40" s="487"/>
      <c r="DP40" s="487"/>
      <c r="DQ40" s="487"/>
      <c r="DR40" s="487"/>
      <c r="DS40" s="487"/>
      <c r="DT40" s="487"/>
      <c r="DU40" s="487"/>
      <c r="DV40" s="487"/>
      <c r="DW40" s="487"/>
      <c r="DX40" s="487"/>
      <c r="DY40" s="487"/>
      <c r="DZ40" s="487"/>
      <c r="EA40" s="487"/>
      <c r="EB40" s="487"/>
      <c r="EC40" s="487"/>
      <c r="ED40" s="487"/>
    </row>
    <row r="41" spans="1:148" ht="89.25" customHeight="1">
      <c r="L41" s="1">
        <v>1</v>
      </c>
      <c r="M41" s="1202" t="s">
        <v>671</v>
      </c>
      <c r="N41" s="1202"/>
      <c r="O41" s="1202"/>
      <c r="P41" s="1202"/>
      <c r="Q41" s="1202"/>
      <c r="R41" s="1202"/>
      <c r="S41" s="1202"/>
      <c r="T41" s="1202"/>
      <c r="U41" s="1202"/>
      <c r="V41" s="1202"/>
      <c r="W41" s="1202"/>
    </row>
  </sheetData>
  <sheetProtection password="FA9C" sheet="1" objects="1" scenarios="1" formatColumns="0" formatRows="0"/>
  <dataConsolidate/>
  <mergeCells count="268">
    <mergeCell ref="EA34:EA35"/>
    <mergeCell ref="EB34:EB35"/>
    <mergeCell ref="EC34:EC35"/>
    <mergeCell ref="ED34:ED35"/>
    <mergeCell ref="ED24:ED25"/>
    <mergeCell ref="EA29:EA30"/>
    <mergeCell ref="EB29:EB30"/>
    <mergeCell ref="EC29:EC30"/>
    <mergeCell ref="ED29:ED30"/>
    <mergeCell ref="DR34:DR35"/>
    <mergeCell ref="DO29:DO30"/>
    <mergeCell ref="DP29:DP30"/>
    <mergeCell ref="DQ29:DQ30"/>
    <mergeCell ref="DR29:DR30"/>
    <mergeCell ref="DO15:DQ15"/>
    <mergeCell ref="DP16:DQ16"/>
    <mergeCell ref="DP17:DQ17"/>
    <mergeCell ref="DO24:DO25"/>
    <mergeCell ref="DP24:DP25"/>
    <mergeCell ref="DQ24:DQ25"/>
    <mergeCell ref="DS12:ED12"/>
    <mergeCell ref="DS14:EC14"/>
    <mergeCell ref="ED14:ED16"/>
    <mergeCell ref="DS15:DS16"/>
    <mergeCell ref="DT15:DT16"/>
    <mergeCell ref="DU15:DU16"/>
    <mergeCell ref="DV15:DW15"/>
    <mergeCell ref="DX15:DY15"/>
    <mergeCell ref="DR24:DR25"/>
    <mergeCell ref="EA15:EC15"/>
    <mergeCell ref="EB16:EC16"/>
    <mergeCell ref="EB17:EC17"/>
    <mergeCell ref="EA24:EA25"/>
    <mergeCell ref="EB24:EB25"/>
    <mergeCell ref="EC24:EC25"/>
    <mergeCell ref="DC29:DC30"/>
    <mergeCell ref="DD29:DD30"/>
    <mergeCell ref="DE29:DE30"/>
    <mergeCell ref="DF29:DF30"/>
    <mergeCell ref="DC15:DE15"/>
    <mergeCell ref="DD16:DE16"/>
    <mergeCell ref="DD17:DE17"/>
    <mergeCell ref="DC24:DC25"/>
    <mergeCell ref="DD24:DD25"/>
    <mergeCell ref="DE24:DE25"/>
    <mergeCell ref="DG12:DR12"/>
    <mergeCell ref="DG14:DQ14"/>
    <mergeCell ref="DR14:DR16"/>
    <mergeCell ref="DG15:DG16"/>
    <mergeCell ref="DH15:DH16"/>
    <mergeCell ref="DI15:DI16"/>
    <mergeCell ref="DJ15:DK15"/>
    <mergeCell ref="DL15:DM15"/>
    <mergeCell ref="DF24:DF25"/>
    <mergeCell ref="CQ29:CQ30"/>
    <mergeCell ref="CR29:CR30"/>
    <mergeCell ref="CS29:CS30"/>
    <mergeCell ref="CT29:CT30"/>
    <mergeCell ref="CQ15:CS15"/>
    <mergeCell ref="CR16:CS16"/>
    <mergeCell ref="CR17:CS17"/>
    <mergeCell ref="CQ24:CQ25"/>
    <mergeCell ref="CR24:CR25"/>
    <mergeCell ref="CS24:CS25"/>
    <mergeCell ref="CU12:DF12"/>
    <mergeCell ref="CU14:DE14"/>
    <mergeCell ref="DF14:DF16"/>
    <mergeCell ref="CU15:CU16"/>
    <mergeCell ref="CV15:CV16"/>
    <mergeCell ref="CW15:CW16"/>
    <mergeCell ref="CX15:CY15"/>
    <mergeCell ref="CZ15:DA15"/>
    <mergeCell ref="CT24:CT25"/>
    <mergeCell ref="CE29:CE30"/>
    <mergeCell ref="CF29:CF30"/>
    <mergeCell ref="CG29:CG30"/>
    <mergeCell ref="CH29:CH30"/>
    <mergeCell ref="CE15:CG15"/>
    <mergeCell ref="CF16:CG16"/>
    <mergeCell ref="CF17:CG17"/>
    <mergeCell ref="CE24:CE25"/>
    <mergeCell ref="CF24:CF25"/>
    <mergeCell ref="CG24:CG25"/>
    <mergeCell ref="CI12:CT12"/>
    <mergeCell ref="CI14:CS14"/>
    <mergeCell ref="CT14:CT16"/>
    <mergeCell ref="CI15:CI16"/>
    <mergeCell ref="CJ15:CJ16"/>
    <mergeCell ref="CK15:CK16"/>
    <mergeCell ref="CL15:CM15"/>
    <mergeCell ref="CN15:CO15"/>
    <mergeCell ref="CH24:CH25"/>
    <mergeCell ref="BI24:BI25"/>
    <mergeCell ref="BS34:BS35"/>
    <mergeCell ref="BT34:BT35"/>
    <mergeCell ref="BU34:BU35"/>
    <mergeCell ref="BV34:BV35"/>
    <mergeCell ref="BW12:CH12"/>
    <mergeCell ref="BW14:CG14"/>
    <mergeCell ref="CH14:CH16"/>
    <mergeCell ref="BW15:BW16"/>
    <mergeCell ref="BX15:BX16"/>
    <mergeCell ref="BY15:BY16"/>
    <mergeCell ref="BZ15:CA15"/>
    <mergeCell ref="CB15:CC15"/>
    <mergeCell ref="BV24:BV25"/>
    <mergeCell ref="BS29:BS30"/>
    <mergeCell ref="BT29:BT30"/>
    <mergeCell ref="BU29:BU30"/>
    <mergeCell ref="BV29:BV30"/>
    <mergeCell ref="BS15:BU15"/>
    <mergeCell ref="BT16:BU16"/>
    <mergeCell ref="BT17:BU17"/>
    <mergeCell ref="BS24:BS25"/>
    <mergeCell ref="BT24:BT25"/>
    <mergeCell ref="BU24:BU25"/>
    <mergeCell ref="BK12:BV12"/>
    <mergeCell ref="BK14:BU14"/>
    <mergeCell ref="BV14:BV16"/>
    <mergeCell ref="BK15:BK16"/>
    <mergeCell ref="BL15:BL16"/>
    <mergeCell ref="BM15:BM16"/>
    <mergeCell ref="BN15:BO15"/>
    <mergeCell ref="BP15:BQ15"/>
    <mergeCell ref="BJ24:BJ25"/>
    <mergeCell ref="AM12:AX12"/>
    <mergeCell ref="AV34:AV35"/>
    <mergeCell ref="AW34:AW35"/>
    <mergeCell ref="AX34:AX35"/>
    <mergeCell ref="AY12:BJ12"/>
    <mergeCell ref="AY14:BI14"/>
    <mergeCell ref="BJ14:BJ16"/>
    <mergeCell ref="AY15:AY16"/>
    <mergeCell ref="AZ15:AZ16"/>
    <mergeCell ref="BA15:BA16"/>
    <mergeCell ref="BB15:BC15"/>
    <mergeCell ref="BD15:BE15"/>
    <mergeCell ref="BG15:BI15"/>
    <mergeCell ref="BG34:BG35"/>
    <mergeCell ref="BH34:BH35"/>
    <mergeCell ref="BI34:BI35"/>
    <mergeCell ref="BJ34:BJ35"/>
    <mergeCell ref="BG29:BG30"/>
    <mergeCell ref="BH29:BH30"/>
    <mergeCell ref="BI29:BI30"/>
    <mergeCell ref="BJ29:BJ30"/>
    <mergeCell ref="BH16:BI16"/>
    <mergeCell ref="BH17:BI17"/>
    <mergeCell ref="BG24:BG25"/>
    <mergeCell ref="AA12:AL12"/>
    <mergeCell ref="AA14:AK14"/>
    <mergeCell ref="AL14:AL16"/>
    <mergeCell ref="AA15:AA16"/>
    <mergeCell ref="AB15:AB16"/>
    <mergeCell ref="AC15:AC16"/>
    <mergeCell ref="AD15:AE15"/>
    <mergeCell ref="AF15:AG15"/>
    <mergeCell ref="AI15:AK15"/>
    <mergeCell ref="AJ16:AK16"/>
    <mergeCell ref="O28:EE28"/>
    <mergeCell ref="G29:G31"/>
    <mergeCell ref="J29:J31"/>
    <mergeCell ref="W29:W30"/>
    <mergeCell ref="X29:X30"/>
    <mergeCell ref="Y29:Y30"/>
    <mergeCell ref="Z29:Z30"/>
    <mergeCell ref="AI24:AI25"/>
    <mergeCell ref="AJ24:AJ25"/>
    <mergeCell ref="AK24:AK25"/>
    <mergeCell ref="AL24:AL25"/>
    <mergeCell ref="AI29:AI30"/>
    <mergeCell ref="AJ29:AJ30"/>
    <mergeCell ref="AK29:AK30"/>
    <mergeCell ref="AL29:AL30"/>
    <mergeCell ref="AU24:AU25"/>
    <mergeCell ref="AV24:AV25"/>
    <mergeCell ref="AW24:AW25"/>
    <mergeCell ref="AX24:AX25"/>
    <mergeCell ref="AU29:AU30"/>
    <mergeCell ref="AV29:AV30"/>
    <mergeCell ref="AW29:AW30"/>
    <mergeCell ref="AX29:AX30"/>
    <mergeCell ref="BH24:BH25"/>
    <mergeCell ref="X34:X35"/>
    <mergeCell ref="Y34:Y35"/>
    <mergeCell ref="Z34:Z35"/>
    <mergeCell ref="EF35:EF36"/>
    <mergeCell ref="AI34:AI35"/>
    <mergeCell ref="AJ34:AJ35"/>
    <mergeCell ref="AK34:AK35"/>
    <mergeCell ref="AL34:AL35"/>
    <mergeCell ref="AU34:AU35"/>
    <mergeCell ref="CE34:CE35"/>
    <mergeCell ref="CF34:CF35"/>
    <mergeCell ref="CG34:CG35"/>
    <mergeCell ref="CH34:CH35"/>
    <mergeCell ref="CQ34:CQ35"/>
    <mergeCell ref="CR34:CR35"/>
    <mergeCell ref="CS34:CS35"/>
    <mergeCell ref="CT34:CT35"/>
    <mergeCell ref="DC34:DC35"/>
    <mergeCell ref="DD34:DD35"/>
    <mergeCell ref="DE34:DE35"/>
    <mergeCell ref="DF34:DF35"/>
    <mergeCell ref="DO34:DO35"/>
    <mergeCell ref="DP34:DP35"/>
    <mergeCell ref="DQ34:DQ35"/>
    <mergeCell ref="O9:T9"/>
    <mergeCell ref="O10:T10"/>
    <mergeCell ref="L5:T5"/>
    <mergeCell ref="O7:T7"/>
    <mergeCell ref="O8:T8"/>
    <mergeCell ref="O12:Z12"/>
    <mergeCell ref="L14:L16"/>
    <mergeCell ref="L13:EE13"/>
    <mergeCell ref="O21:EE21"/>
    <mergeCell ref="X16:Y16"/>
    <mergeCell ref="O18:EE18"/>
    <mergeCell ref="O19:EE19"/>
    <mergeCell ref="O20:EE20"/>
    <mergeCell ref="AJ17:AK17"/>
    <mergeCell ref="AM14:AW14"/>
    <mergeCell ref="AX14:AX16"/>
    <mergeCell ref="AM15:AM16"/>
    <mergeCell ref="AN15:AN16"/>
    <mergeCell ref="AO15:AO16"/>
    <mergeCell ref="AP15:AQ15"/>
    <mergeCell ref="AR15:AS15"/>
    <mergeCell ref="AU15:AW15"/>
    <mergeCell ref="AV16:AW16"/>
    <mergeCell ref="AV17:AW17"/>
    <mergeCell ref="J24:J26"/>
    <mergeCell ref="M41:W41"/>
    <mergeCell ref="EF25:EF26"/>
    <mergeCell ref="W15:Y15"/>
    <mergeCell ref="T15:U15"/>
    <mergeCell ref="R15:S15"/>
    <mergeCell ref="O15:O16"/>
    <mergeCell ref="P15:P16"/>
    <mergeCell ref="Q15:Q16"/>
    <mergeCell ref="M14:M16"/>
    <mergeCell ref="Z14:Z16"/>
    <mergeCell ref="EE14:EE16"/>
    <mergeCell ref="O14:Y14"/>
    <mergeCell ref="X17:Y17"/>
    <mergeCell ref="Y24:Y25"/>
    <mergeCell ref="Z24:Z25"/>
    <mergeCell ref="O23:EE23"/>
    <mergeCell ref="W24:W25"/>
    <mergeCell ref="X24:X25"/>
    <mergeCell ref="EF13:EF16"/>
    <mergeCell ref="EF30:EF31"/>
    <mergeCell ref="O33:EE33"/>
    <mergeCell ref="J34:J36"/>
    <mergeCell ref="W34:W35"/>
    <mergeCell ref="A18:A39"/>
    <mergeCell ref="B19:B39"/>
    <mergeCell ref="C20:C39"/>
    <mergeCell ref="D21:D38"/>
    <mergeCell ref="G24:G26"/>
    <mergeCell ref="E22:E38"/>
    <mergeCell ref="F23:F27"/>
    <mergeCell ref="F28:F32"/>
    <mergeCell ref="I23:I27"/>
    <mergeCell ref="F33:F37"/>
    <mergeCell ref="I33:I37"/>
    <mergeCell ref="G34:G36"/>
    <mergeCell ref="I28:I32"/>
  </mergeCells>
  <dataValidations count="11">
    <dataValidation allowBlank="1" sqref="NE39:NU39 XA39:XQ39 AGW39:AHM39 AQS39:ARI39 BAO39:BBE39 BKK39:BLA39 BUG39:BUW39 CEC39:CES39 CNY39:COO39 CXU39:CYK39 DHQ39:DIG39 DRM39:DSC39 EBI39:EBY39 ELE39:ELU39 EVA39:EVQ39 FEW39:FFM39 FOS39:FPI39 FYO39:FZE39 GIK39:GJA39 GSG39:GSW39 HCC39:HCS39 HLY39:HMO39 HVU39:HWK39 IFQ39:IGG39 IPM39:IQC39 IZI39:IZY39 JJE39:JJU39 JTA39:JTQ39 KCW39:KDM39 KMS39:KNI39 KWO39:KXE39 LGK39:LHA39 LQG39:LQW39 MAC39:MAS39 MJY39:MKO39 MTU39:MUK39 NDQ39:NEG39 NNM39:NOC39 NXI39:NXY39 OHE39:OHU39 ORA39:ORQ39 PAW39:PBM39 PKS39:PLI39 PUO39:PVE39 QEK39:QFA39 QOG39:QOW39 QYC39:QYS39 RHY39:RIO39 RRU39:RSK39 SBQ39:SCG39 SLM39:SMC39 SVI39:SVY39 TFE39:TFU39 TPA39:TPQ39 TYW39:TZM39 UIS39:UJI39 USO39:UTE39 VCK39:VDA39 VMG39:VMW39 VWC39:VWS39 WFY39:WGO39 WPU39:WQK39 WZQ39:XAG39 WZQ983075:XAG983075 NE65571:NU65571 XA65571:XQ65571 AGW65571:AHM65571 AQS65571:ARI65571 BAO65571:BBE65571 BKK65571:BLA65571 BUG65571:BUW65571 CEC65571:CES65571 CNY65571:COO65571 CXU65571:CYK65571 DHQ65571:DIG65571 DRM65571:DSC65571 EBI65571:EBY65571 ELE65571:ELU65571 EVA65571:EVQ65571 FEW65571:FFM65571 FOS65571:FPI65571 FYO65571:FZE65571 GIK65571:GJA65571 GSG65571:GSW65571 HCC65571:HCS65571 HLY65571:HMO65571 HVU65571:HWK65571 IFQ65571:IGG65571 IPM65571:IQC65571 IZI65571:IZY65571 JJE65571:JJU65571 JTA65571:JTQ65571 KCW65571:KDM65571 KMS65571:KNI65571 KWO65571:KXE65571 LGK65571:LHA65571 LQG65571:LQW65571 MAC65571:MAS65571 MJY65571:MKO65571 MTU65571:MUK65571 NDQ65571:NEG65571 NNM65571:NOC65571 NXI65571:NXY65571 OHE65571:OHU65571 ORA65571:ORQ65571 PAW65571:PBM65571 PKS65571:PLI65571 PUO65571:PVE65571 QEK65571:QFA65571 QOG65571:QOW65571 QYC65571:QYS65571 RHY65571:RIO65571 RRU65571:RSK65571 SBQ65571:SCG65571 SLM65571:SMC65571 SVI65571:SVY65571 TFE65571:TFU65571 TPA65571:TPQ65571 TYW65571:TZM65571 UIS65571:UJI65571 USO65571:UTE65571 VCK65571:VDA65571 VMG65571:VMW65571 VWC65571:VWS65571 WFY65571:WGO65571 WPU65571:WQK65571 WZQ65571:XAG65571 NE131107:NU131107 XA131107:XQ131107 AGW131107:AHM131107 AQS131107:ARI131107 BAO131107:BBE131107 BKK131107:BLA131107 BUG131107:BUW131107 CEC131107:CES131107 CNY131107:COO131107 CXU131107:CYK131107 DHQ131107:DIG131107 DRM131107:DSC131107 EBI131107:EBY131107 ELE131107:ELU131107 EVA131107:EVQ131107 FEW131107:FFM131107 FOS131107:FPI131107 FYO131107:FZE131107 GIK131107:GJA131107 GSG131107:GSW131107 HCC131107:HCS131107 HLY131107:HMO131107 HVU131107:HWK131107 IFQ131107:IGG131107 IPM131107:IQC131107 IZI131107:IZY131107 JJE131107:JJU131107 JTA131107:JTQ131107 KCW131107:KDM131107 KMS131107:KNI131107 KWO131107:KXE131107 LGK131107:LHA131107 LQG131107:LQW131107 MAC131107:MAS131107 MJY131107:MKO131107 MTU131107:MUK131107 NDQ131107:NEG131107 NNM131107:NOC131107 NXI131107:NXY131107 OHE131107:OHU131107 ORA131107:ORQ131107 PAW131107:PBM131107 PKS131107:PLI131107 PUO131107:PVE131107 QEK131107:QFA131107 QOG131107:QOW131107 QYC131107:QYS131107 RHY131107:RIO131107 RRU131107:RSK131107 SBQ131107:SCG131107 SLM131107:SMC131107 SVI131107:SVY131107 TFE131107:TFU131107 TPA131107:TPQ131107 TYW131107:TZM131107 UIS131107:UJI131107 USO131107:UTE131107 VCK131107:VDA131107 VMG131107:VMW131107 VWC131107:VWS131107 WFY131107:WGO131107 WPU131107:WQK131107 WZQ131107:XAG131107 NE196643:NU196643 XA196643:XQ196643 AGW196643:AHM196643 AQS196643:ARI196643 BAO196643:BBE196643 BKK196643:BLA196643 BUG196643:BUW196643 CEC196643:CES196643 CNY196643:COO196643 CXU196643:CYK196643 DHQ196643:DIG196643 DRM196643:DSC196643 EBI196643:EBY196643 ELE196643:ELU196643 EVA196643:EVQ196643 FEW196643:FFM196643 FOS196643:FPI196643 FYO196643:FZE196643 GIK196643:GJA196643 GSG196643:GSW196643 HCC196643:HCS196643 HLY196643:HMO196643 HVU196643:HWK196643 IFQ196643:IGG196643 IPM196643:IQC196643 IZI196643:IZY196643 JJE196643:JJU196643 JTA196643:JTQ196643 KCW196643:KDM196643 KMS196643:KNI196643 KWO196643:KXE196643 LGK196643:LHA196643 LQG196643:LQW196643 MAC196643:MAS196643 MJY196643:MKO196643 MTU196643:MUK196643 NDQ196643:NEG196643 NNM196643:NOC196643 NXI196643:NXY196643 OHE196643:OHU196643 ORA196643:ORQ196643 PAW196643:PBM196643 PKS196643:PLI196643 PUO196643:PVE196643 QEK196643:QFA196643 QOG196643:QOW196643 QYC196643:QYS196643 RHY196643:RIO196643 RRU196643:RSK196643 SBQ196643:SCG196643 SLM196643:SMC196643 SVI196643:SVY196643 TFE196643:TFU196643 TPA196643:TPQ196643 TYW196643:TZM196643 UIS196643:UJI196643 USO196643:UTE196643 VCK196643:VDA196643 VMG196643:VMW196643 VWC196643:VWS196643 WFY196643:WGO196643 WPU196643:WQK196643 WZQ196643:XAG196643 NE262179:NU262179 XA262179:XQ262179 AGW262179:AHM262179 AQS262179:ARI262179 BAO262179:BBE262179 BKK262179:BLA262179 BUG262179:BUW262179 CEC262179:CES262179 CNY262179:COO262179 CXU262179:CYK262179 DHQ262179:DIG262179 DRM262179:DSC262179 EBI262179:EBY262179 ELE262179:ELU262179 EVA262179:EVQ262179 FEW262179:FFM262179 FOS262179:FPI262179 FYO262179:FZE262179 GIK262179:GJA262179 GSG262179:GSW262179 HCC262179:HCS262179 HLY262179:HMO262179 HVU262179:HWK262179 IFQ262179:IGG262179 IPM262179:IQC262179 IZI262179:IZY262179 JJE262179:JJU262179 JTA262179:JTQ262179 KCW262179:KDM262179 KMS262179:KNI262179 KWO262179:KXE262179 LGK262179:LHA262179 LQG262179:LQW262179 MAC262179:MAS262179 MJY262179:MKO262179 MTU262179:MUK262179 NDQ262179:NEG262179 NNM262179:NOC262179 NXI262179:NXY262179 OHE262179:OHU262179 ORA262179:ORQ262179 PAW262179:PBM262179 PKS262179:PLI262179 PUO262179:PVE262179 QEK262179:QFA262179 QOG262179:QOW262179 QYC262179:QYS262179 RHY262179:RIO262179 RRU262179:RSK262179 SBQ262179:SCG262179 SLM262179:SMC262179 SVI262179:SVY262179 TFE262179:TFU262179 TPA262179:TPQ262179 TYW262179:TZM262179 UIS262179:UJI262179 USO262179:UTE262179 VCK262179:VDA262179 VMG262179:VMW262179 VWC262179:VWS262179 WFY262179:WGO262179 WPU262179:WQK262179 WZQ262179:XAG262179 NE327715:NU327715 XA327715:XQ327715 AGW327715:AHM327715 AQS327715:ARI327715 BAO327715:BBE327715 BKK327715:BLA327715 BUG327715:BUW327715 CEC327715:CES327715 CNY327715:COO327715 CXU327715:CYK327715 DHQ327715:DIG327715 DRM327715:DSC327715 EBI327715:EBY327715 ELE327715:ELU327715 EVA327715:EVQ327715 FEW327715:FFM327715 FOS327715:FPI327715 FYO327715:FZE327715 GIK327715:GJA327715 GSG327715:GSW327715 HCC327715:HCS327715 HLY327715:HMO327715 HVU327715:HWK327715 IFQ327715:IGG327715 IPM327715:IQC327715 IZI327715:IZY327715 JJE327715:JJU327715 JTA327715:JTQ327715 KCW327715:KDM327715 KMS327715:KNI327715 KWO327715:KXE327715 LGK327715:LHA327715 LQG327715:LQW327715 MAC327715:MAS327715 MJY327715:MKO327715 MTU327715:MUK327715 NDQ327715:NEG327715 NNM327715:NOC327715 NXI327715:NXY327715 OHE327715:OHU327715 ORA327715:ORQ327715 PAW327715:PBM327715 PKS327715:PLI327715 PUO327715:PVE327715 QEK327715:QFA327715 QOG327715:QOW327715 QYC327715:QYS327715 RHY327715:RIO327715 RRU327715:RSK327715 SBQ327715:SCG327715 SLM327715:SMC327715 SVI327715:SVY327715 TFE327715:TFU327715 TPA327715:TPQ327715 TYW327715:TZM327715 UIS327715:UJI327715 USO327715:UTE327715 VCK327715:VDA327715 VMG327715:VMW327715 VWC327715:VWS327715 WFY327715:WGO327715 WPU327715:WQK327715 WZQ327715:XAG327715 NE393251:NU393251 XA393251:XQ393251 AGW393251:AHM393251 AQS393251:ARI393251 BAO393251:BBE393251 BKK393251:BLA393251 BUG393251:BUW393251 CEC393251:CES393251 CNY393251:COO393251 CXU393251:CYK393251 DHQ393251:DIG393251 DRM393251:DSC393251 EBI393251:EBY393251 ELE393251:ELU393251 EVA393251:EVQ393251 FEW393251:FFM393251 FOS393251:FPI393251 FYO393251:FZE393251 GIK393251:GJA393251 GSG393251:GSW393251 HCC393251:HCS393251 HLY393251:HMO393251 HVU393251:HWK393251 IFQ393251:IGG393251 IPM393251:IQC393251 IZI393251:IZY393251 JJE393251:JJU393251 JTA393251:JTQ393251 KCW393251:KDM393251 KMS393251:KNI393251 KWO393251:KXE393251 LGK393251:LHA393251 LQG393251:LQW393251 MAC393251:MAS393251 MJY393251:MKO393251 MTU393251:MUK393251 NDQ393251:NEG393251 NNM393251:NOC393251 NXI393251:NXY393251 OHE393251:OHU393251 ORA393251:ORQ393251 PAW393251:PBM393251 PKS393251:PLI393251 PUO393251:PVE393251 QEK393251:QFA393251 QOG393251:QOW393251 QYC393251:QYS393251 RHY393251:RIO393251 RRU393251:RSK393251 SBQ393251:SCG393251 SLM393251:SMC393251 SVI393251:SVY393251 TFE393251:TFU393251 TPA393251:TPQ393251 TYW393251:TZM393251 UIS393251:UJI393251 USO393251:UTE393251 VCK393251:VDA393251 VMG393251:VMW393251 VWC393251:VWS393251 WFY393251:WGO393251 WPU393251:WQK393251 WZQ393251:XAG393251 NE458787:NU458787 XA458787:XQ458787 AGW458787:AHM458787 AQS458787:ARI458787 BAO458787:BBE458787 BKK458787:BLA458787 BUG458787:BUW458787 CEC458787:CES458787 CNY458787:COO458787 CXU458787:CYK458787 DHQ458787:DIG458787 DRM458787:DSC458787 EBI458787:EBY458787 ELE458787:ELU458787 EVA458787:EVQ458787 FEW458787:FFM458787 FOS458787:FPI458787 FYO458787:FZE458787 GIK458787:GJA458787 GSG458787:GSW458787 HCC458787:HCS458787 HLY458787:HMO458787 HVU458787:HWK458787 IFQ458787:IGG458787 IPM458787:IQC458787 IZI458787:IZY458787 JJE458787:JJU458787 JTA458787:JTQ458787 KCW458787:KDM458787 KMS458787:KNI458787 KWO458787:KXE458787 LGK458787:LHA458787 LQG458787:LQW458787 MAC458787:MAS458787 MJY458787:MKO458787 MTU458787:MUK458787 NDQ458787:NEG458787 NNM458787:NOC458787 NXI458787:NXY458787 OHE458787:OHU458787 ORA458787:ORQ458787 PAW458787:PBM458787 PKS458787:PLI458787 PUO458787:PVE458787 QEK458787:QFA458787 QOG458787:QOW458787 QYC458787:QYS458787 RHY458787:RIO458787 RRU458787:RSK458787 SBQ458787:SCG458787 SLM458787:SMC458787 SVI458787:SVY458787 TFE458787:TFU458787 TPA458787:TPQ458787 TYW458787:TZM458787 UIS458787:UJI458787 USO458787:UTE458787 VCK458787:VDA458787 VMG458787:VMW458787 VWC458787:VWS458787 WFY458787:WGO458787 WPU458787:WQK458787 WZQ458787:XAG458787 NE524323:NU524323 XA524323:XQ524323 AGW524323:AHM524323 AQS524323:ARI524323 BAO524323:BBE524323 BKK524323:BLA524323 BUG524323:BUW524323 CEC524323:CES524323 CNY524323:COO524323 CXU524323:CYK524323 DHQ524323:DIG524323 DRM524323:DSC524323 EBI524323:EBY524323 ELE524323:ELU524323 EVA524323:EVQ524323 FEW524323:FFM524323 FOS524323:FPI524323 FYO524323:FZE524323 GIK524323:GJA524323 GSG524323:GSW524323 HCC524323:HCS524323 HLY524323:HMO524323 HVU524323:HWK524323 IFQ524323:IGG524323 IPM524323:IQC524323 IZI524323:IZY524323 JJE524323:JJU524323 JTA524323:JTQ524323 KCW524323:KDM524323 KMS524323:KNI524323 KWO524323:KXE524323 LGK524323:LHA524323 LQG524323:LQW524323 MAC524323:MAS524323 MJY524323:MKO524323 MTU524323:MUK524323 NDQ524323:NEG524323 NNM524323:NOC524323 NXI524323:NXY524323 OHE524323:OHU524323 ORA524323:ORQ524323 PAW524323:PBM524323 PKS524323:PLI524323 PUO524323:PVE524323 QEK524323:QFA524323 QOG524323:QOW524323 QYC524323:QYS524323 RHY524323:RIO524323 RRU524323:RSK524323 SBQ524323:SCG524323 SLM524323:SMC524323 SVI524323:SVY524323 TFE524323:TFU524323 TPA524323:TPQ524323 TYW524323:TZM524323 UIS524323:UJI524323 USO524323:UTE524323 VCK524323:VDA524323 VMG524323:VMW524323 VWC524323:VWS524323 WFY524323:WGO524323 WPU524323:WQK524323 WZQ524323:XAG524323 NE589859:NU589859 XA589859:XQ589859 AGW589859:AHM589859 AQS589859:ARI589859 BAO589859:BBE589859 BKK589859:BLA589859 BUG589859:BUW589859 CEC589859:CES589859 CNY589859:COO589859 CXU589859:CYK589859 DHQ589859:DIG589859 DRM589859:DSC589859 EBI589859:EBY589859 ELE589859:ELU589859 EVA589859:EVQ589859 FEW589859:FFM589859 FOS589859:FPI589859 FYO589859:FZE589859 GIK589859:GJA589859 GSG589859:GSW589859 HCC589859:HCS589859 HLY589859:HMO589859 HVU589859:HWK589859 IFQ589859:IGG589859 IPM589859:IQC589859 IZI589859:IZY589859 JJE589859:JJU589859 JTA589859:JTQ589859 KCW589859:KDM589859 KMS589859:KNI589859 KWO589859:KXE589859 LGK589859:LHA589859 LQG589859:LQW589859 MAC589859:MAS589859 MJY589859:MKO589859 MTU589859:MUK589859 NDQ589859:NEG589859 NNM589859:NOC589859 NXI589859:NXY589859 OHE589859:OHU589859 ORA589859:ORQ589859 PAW589859:PBM589859 PKS589859:PLI589859 PUO589859:PVE589859 QEK589859:QFA589859 QOG589859:QOW589859 QYC589859:QYS589859 RHY589859:RIO589859 RRU589859:RSK589859 SBQ589859:SCG589859 SLM589859:SMC589859 SVI589859:SVY589859 TFE589859:TFU589859 TPA589859:TPQ589859 TYW589859:TZM589859 UIS589859:UJI589859 USO589859:UTE589859 VCK589859:VDA589859 VMG589859:VMW589859 VWC589859:VWS589859 WFY589859:WGO589859 WPU589859:WQK589859 WZQ589859:XAG589859 NE655395:NU655395 XA655395:XQ655395 AGW655395:AHM655395 AQS655395:ARI655395 BAO655395:BBE655395 BKK655395:BLA655395 BUG655395:BUW655395 CEC655395:CES655395 CNY655395:COO655395 CXU655395:CYK655395 DHQ655395:DIG655395 DRM655395:DSC655395 EBI655395:EBY655395 ELE655395:ELU655395 EVA655395:EVQ655395 FEW655395:FFM655395 FOS655395:FPI655395 FYO655395:FZE655395 GIK655395:GJA655395 GSG655395:GSW655395 HCC655395:HCS655395 HLY655395:HMO655395 HVU655395:HWK655395 IFQ655395:IGG655395 IPM655395:IQC655395 IZI655395:IZY655395 JJE655395:JJU655395 JTA655395:JTQ655395 KCW655395:KDM655395 KMS655395:KNI655395 KWO655395:KXE655395 LGK655395:LHA655395 LQG655395:LQW655395 MAC655395:MAS655395 MJY655395:MKO655395 MTU655395:MUK655395 NDQ655395:NEG655395 NNM655395:NOC655395 NXI655395:NXY655395 OHE655395:OHU655395 ORA655395:ORQ655395 PAW655395:PBM655395 PKS655395:PLI655395 PUO655395:PVE655395 QEK655395:QFA655395 QOG655395:QOW655395 QYC655395:QYS655395 RHY655395:RIO655395 RRU655395:RSK655395 SBQ655395:SCG655395 SLM655395:SMC655395 SVI655395:SVY655395 TFE655395:TFU655395 TPA655395:TPQ655395 TYW655395:TZM655395 UIS655395:UJI655395 USO655395:UTE655395 VCK655395:VDA655395 VMG655395:VMW655395 VWC655395:VWS655395 WFY655395:WGO655395 WPU655395:WQK655395 WZQ655395:XAG655395 NE720931:NU720931 XA720931:XQ720931 AGW720931:AHM720931 AQS720931:ARI720931 BAO720931:BBE720931 BKK720931:BLA720931 BUG720931:BUW720931 CEC720931:CES720931 CNY720931:COO720931 CXU720931:CYK720931 DHQ720931:DIG720931 DRM720931:DSC720931 EBI720931:EBY720931 ELE720931:ELU720931 EVA720931:EVQ720931 FEW720931:FFM720931 FOS720931:FPI720931 FYO720931:FZE720931 GIK720931:GJA720931 GSG720931:GSW720931 HCC720931:HCS720931 HLY720931:HMO720931 HVU720931:HWK720931 IFQ720931:IGG720931 IPM720931:IQC720931 IZI720931:IZY720931 JJE720931:JJU720931 JTA720931:JTQ720931 KCW720931:KDM720931 KMS720931:KNI720931 KWO720931:KXE720931 LGK720931:LHA720931 LQG720931:LQW720931 MAC720931:MAS720931 MJY720931:MKO720931 MTU720931:MUK720931 NDQ720931:NEG720931 NNM720931:NOC720931 NXI720931:NXY720931 OHE720931:OHU720931 ORA720931:ORQ720931 PAW720931:PBM720931 PKS720931:PLI720931 PUO720931:PVE720931 QEK720931:QFA720931 QOG720931:QOW720931 QYC720931:QYS720931 RHY720931:RIO720931 RRU720931:RSK720931 SBQ720931:SCG720931 SLM720931:SMC720931 SVI720931:SVY720931 TFE720931:TFU720931 TPA720931:TPQ720931 TYW720931:TZM720931 UIS720931:UJI720931 USO720931:UTE720931 VCK720931:VDA720931 VMG720931:VMW720931 VWC720931:VWS720931 WFY720931:WGO720931 WPU720931:WQK720931 WZQ720931:XAG720931 NE786467:NU786467 XA786467:XQ786467 AGW786467:AHM786467 AQS786467:ARI786467 BAO786467:BBE786467 BKK786467:BLA786467 BUG786467:BUW786467 CEC786467:CES786467 CNY786467:COO786467 CXU786467:CYK786467 DHQ786467:DIG786467 DRM786467:DSC786467 EBI786467:EBY786467 ELE786467:ELU786467 EVA786467:EVQ786467 FEW786467:FFM786467 FOS786467:FPI786467 FYO786467:FZE786467 GIK786467:GJA786467 GSG786467:GSW786467 HCC786467:HCS786467 HLY786467:HMO786467 HVU786467:HWK786467 IFQ786467:IGG786467 IPM786467:IQC786467 IZI786467:IZY786467 JJE786467:JJU786467 JTA786467:JTQ786467 KCW786467:KDM786467 KMS786467:KNI786467 KWO786467:KXE786467 LGK786467:LHA786467 LQG786467:LQW786467 MAC786467:MAS786467 MJY786467:MKO786467 MTU786467:MUK786467 NDQ786467:NEG786467 NNM786467:NOC786467 NXI786467:NXY786467 OHE786467:OHU786467 ORA786467:ORQ786467 PAW786467:PBM786467 PKS786467:PLI786467 PUO786467:PVE786467 QEK786467:QFA786467 QOG786467:QOW786467 QYC786467:QYS786467 RHY786467:RIO786467 RRU786467:RSK786467 SBQ786467:SCG786467 SLM786467:SMC786467 SVI786467:SVY786467 TFE786467:TFU786467 TPA786467:TPQ786467 TYW786467:TZM786467 UIS786467:UJI786467 USO786467:UTE786467 VCK786467:VDA786467 VMG786467:VMW786467 VWC786467:VWS786467 WFY786467:WGO786467 WPU786467:WQK786467 WZQ786467:XAG786467 NE852003:NU852003 XA852003:XQ852003 AGW852003:AHM852003 AQS852003:ARI852003 BAO852003:BBE852003 BKK852003:BLA852003 BUG852003:BUW852003 CEC852003:CES852003 CNY852003:COO852003 CXU852003:CYK852003 DHQ852003:DIG852003 DRM852003:DSC852003 EBI852003:EBY852003 ELE852003:ELU852003 EVA852003:EVQ852003 FEW852003:FFM852003 FOS852003:FPI852003 FYO852003:FZE852003 GIK852003:GJA852003 GSG852003:GSW852003 HCC852003:HCS852003 HLY852003:HMO852003 HVU852003:HWK852003 IFQ852003:IGG852003 IPM852003:IQC852003 IZI852003:IZY852003 JJE852003:JJU852003 JTA852003:JTQ852003 KCW852003:KDM852003 KMS852003:KNI852003 KWO852003:KXE852003 LGK852003:LHA852003 LQG852003:LQW852003 MAC852003:MAS852003 MJY852003:MKO852003 MTU852003:MUK852003 NDQ852003:NEG852003 NNM852003:NOC852003 NXI852003:NXY852003 OHE852003:OHU852003 ORA852003:ORQ852003 PAW852003:PBM852003 PKS852003:PLI852003 PUO852003:PVE852003 QEK852003:QFA852003 QOG852003:QOW852003 QYC852003:QYS852003 RHY852003:RIO852003 RRU852003:RSK852003 SBQ852003:SCG852003 SLM852003:SMC852003 SVI852003:SVY852003 TFE852003:TFU852003 TPA852003:TPQ852003 TYW852003:TZM852003 UIS852003:UJI852003 USO852003:UTE852003 VCK852003:VDA852003 VMG852003:VMW852003 VWC852003:VWS852003 WFY852003:WGO852003 WPU852003:WQK852003 WZQ852003:XAG852003 NE917539:NU917539 XA917539:XQ917539 AGW917539:AHM917539 AQS917539:ARI917539 BAO917539:BBE917539 BKK917539:BLA917539 BUG917539:BUW917539 CEC917539:CES917539 CNY917539:COO917539 CXU917539:CYK917539 DHQ917539:DIG917539 DRM917539:DSC917539 EBI917539:EBY917539 ELE917539:ELU917539 EVA917539:EVQ917539 FEW917539:FFM917539 FOS917539:FPI917539 FYO917539:FZE917539 GIK917539:GJA917539 GSG917539:GSW917539 HCC917539:HCS917539 HLY917539:HMO917539 HVU917539:HWK917539 IFQ917539:IGG917539 IPM917539:IQC917539 IZI917539:IZY917539 JJE917539:JJU917539 JTA917539:JTQ917539 KCW917539:KDM917539 KMS917539:KNI917539 KWO917539:KXE917539 LGK917539:LHA917539 LQG917539:LQW917539 MAC917539:MAS917539 MJY917539:MKO917539 MTU917539:MUK917539 NDQ917539:NEG917539 NNM917539:NOC917539 NXI917539:NXY917539 OHE917539:OHU917539 ORA917539:ORQ917539 PAW917539:PBM917539 PKS917539:PLI917539 PUO917539:PVE917539 QEK917539:QFA917539 QOG917539:QOW917539 QYC917539:QYS917539 RHY917539:RIO917539 RRU917539:RSK917539 SBQ917539:SCG917539 SLM917539:SMC917539 SVI917539:SVY917539 TFE917539:TFU917539 TPA917539:TPQ917539 TYW917539:TZM917539 UIS917539:UJI917539 USO917539:UTE917539 VCK917539:VDA917539 VMG917539:VMW917539 VWC917539:VWS917539 WFY917539:WGO917539 WPU917539:WQK917539 WZQ917539:XAG917539 NE983075:NU983075 XA983075:XQ983075 AGW983075:AHM983075 AQS983075:ARI983075 BAO983075:BBE983075 BKK983075:BLA983075 BUG983075:BUW983075 CEC983075:CES983075 CNY983075:COO983075 CXU983075:CYK983075 DHQ983075:DIG983075 DRM983075:DSC983075 EBI983075:EBY983075 ELE983075:ELU983075 EVA983075:EVQ983075 FEW983075:FFM983075 FOS983075:FPI983075 FYO983075:FZE983075 GIK983075:GJA983075 GSG983075:GSW983075 HCC983075:HCS983075 HLY983075:HMO983075 HVU983075:HWK983075 IFQ983075:IGG983075 IPM983075:IQC983075 IZI983075:IZY983075 JJE983075:JJU983075 JTA983075:JTQ983075 KCW983075:KDM983075 KMS983075:KNI983075 KWO983075:KXE983075 LGK983075:LHA983075 LQG983075:LQW983075 MAC983075:MAS983075 MJY983075:MKO983075 MTU983075:MUK983075 NDQ983075:NEG983075 NNM983075:NOC983075 NXI983075:NXY983075 OHE983075:OHU983075 ORA983075:ORQ983075 PAW983075:PBM983075 PKS983075:PLI983075 PUO983075:PVE983075 QEK983075:QFA983075 QOG983075:QOW983075 QYC983075:QYS983075 RHY983075:RIO983075 RRU983075:RSK983075 SBQ983075:SCG983075 SLM983075:SMC983075 SVI983075:SVY983075 TFE983075:TFU983075 TPA983075:TPQ983075 TYW983075:TZM983075 UIS983075:UJI983075 USO983075:UTE983075 VCK983075:VDA983075 VMG983075:VMW983075 VWC983075:VWS983075 WFY983075:WGO983075 WPU983075:WQK983075 L39:EF39 L983075:EF983075 L917539:EF917539 L852003:EF852003 L786467:EF786467 L720931:EF720931 L655395:EF655395 L589859:EF589859 L524323:EF524323 L458787:EF458787 L393251:EF393251 L327715:EF327715 L262179:EF262179 L196643:EF196643 L131107:EF131107 L65571:EF65571"/>
    <dataValidation allowBlank="1" prompt="Для выбора выполните двойной щелчок левой клавиши мыши по соответствующей ячейке." sqref="NE65572:NU65575 XA65572:XQ65575 AGW65572:AHM65575 AQS65572:ARI65575 BAO65572:BBE65575 BKK65572:BLA65575 BUG65572:BUW65575 CEC65572:CES65575 CNY65572:COO65575 CXU65572:CYK65575 DHQ65572:DIG65575 DRM65572:DSC65575 EBI65572:EBY65575 ELE65572:ELU65575 EVA65572:EVQ65575 FEW65572:FFM65575 FOS65572:FPI65575 FYO65572:FZE65575 GIK65572:GJA65575 GSG65572:GSW65575 HCC65572:HCS65575 HLY65572:HMO65575 HVU65572:HWK65575 IFQ65572:IGG65575 IPM65572:IQC65575 IZI65572:IZY65575 JJE65572:JJU65575 JTA65572:JTQ65575 KCW65572:KDM65575 KMS65572:KNI65575 KWO65572:KXE65575 LGK65572:LHA65575 LQG65572:LQW65575 MAC65572:MAS65575 MJY65572:MKO65575 MTU65572:MUK65575 NDQ65572:NEG65575 NNM65572:NOC65575 NXI65572:NXY65575 OHE65572:OHU65575 ORA65572:ORQ65575 PAW65572:PBM65575 PKS65572:PLI65575 PUO65572:PVE65575 QEK65572:QFA65575 QOG65572:QOW65575 QYC65572:QYS65575 RHY65572:RIO65575 RRU65572:RSK65575 SBQ65572:SCG65575 SLM65572:SMC65575 SVI65572:SVY65575 TFE65572:TFU65575 TPA65572:TPQ65575 TYW65572:TZM65575 UIS65572:UJI65575 USO65572:UTE65575 VCK65572:VDA65575 VMG65572:VMW65575 VWC65572:VWS65575 WFY65572:WGO65575 WPU65572:WQK65575 WZQ65572:XAG65575 NE131108:NU131111 XA131108:XQ131111 AGW131108:AHM131111 AQS131108:ARI131111 BAO131108:BBE131111 BKK131108:BLA131111 BUG131108:BUW131111 CEC131108:CES131111 CNY131108:COO131111 CXU131108:CYK131111 DHQ131108:DIG131111 DRM131108:DSC131111 EBI131108:EBY131111 ELE131108:ELU131111 EVA131108:EVQ131111 FEW131108:FFM131111 FOS131108:FPI131111 FYO131108:FZE131111 GIK131108:GJA131111 GSG131108:GSW131111 HCC131108:HCS131111 HLY131108:HMO131111 HVU131108:HWK131111 IFQ131108:IGG131111 IPM131108:IQC131111 IZI131108:IZY131111 JJE131108:JJU131111 JTA131108:JTQ131111 KCW131108:KDM131111 KMS131108:KNI131111 KWO131108:KXE131111 LGK131108:LHA131111 LQG131108:LQW131111 MAC131108:MAS131111 MJY131108:MKO131111 MTU131108:MUK131111 NDQ131108:NEG131111 NNM131108:NOC131111 NXI131108:NXY131111 OHE131108:OHU131111 ORA131108:ORQ131111 PAW131108:PBM131111 PKS131108:PLI131111 PUO131108:PVE131111 QEK131108:QFA131111 QOG131108:QOW131111 QYC131108:QYS131111 RHY131108:RIO131111 RRU131108:RSK131111 SBQ131108:SCG131111 SLM131108:SMC131111 SVI131108:SVY131111 TFE131108:TFU131111 TPA131108:TPQ131111 TYW131108:TZM131111 UIS131108:UJI131111 USO131108:UTE131111 VCK131108:VDA131111 VMG131108:VMW131111 VWC131108:VWS131111 WFY131108:WGO131111 WPU131108:WQK131111 WZQ131108:XAG131111 NE196644:NU196647 XA196644:XQ196647 AGW196644:AHM196647 AQS196644:ARI196647 BAO196644:BBE196647 BKK196644:BLA196647 BUG196644:BUW196647 CEC196644:CES196647 CNY196644:COO196647 CXU196644:CYK196647 DHQ196644:DIG196647 DRM196644:DSC196647 EBI196644:EBY196647 ELE196644:ELU196647 EVA196644:EVQ196647 FEW196644:FFM196647 FOS196644:FPI196647 FYO196644:FZE196647 GIK196644:GJA196647 GSG196644:GSW196647 HCC196644:HCS196647 HLY196644:HMO196647 HVU196644:HWK196647 IFQ196644:IGG196647 IPM196644:IQC196647 IZI196644:IZY196647 JJE196644:JJU196647 JTA196644:JTQ196647 KCW196644:KDM196647 KMS196644:KNI196647 KWO196644:KXE196647 LGK196644:LHA196647 LQG196644:LQW196647 MAC196644:MAS196647 MJY196644:MKO196647 MTU196644:MUK196647 NDQ196644:NEG196647 NNM196644:NOC196647 NXI196644:NXY196647 OHE196644:OHU196647 ORA196644:ORQ196647 PAW196644:PBM196647 PKS196644:PLI196647 PUO196644:PVE196647 QEK196644:QFA196647 QOG196644:QOW196647 QYC196644:QYS196647 RHY196644:RIO196647 RRU196644:RSK196647 SBQ196644:SCG196647 SLM196644:SMC196647 SVI196644:SVY196647 TFE196644:TFU196647 TPA196644:TPQ196647 TYW196644:TZM196647 UIS196644:UJI196647 USO196644:UTE196647 VCK196644:VDA196647 VMG196644:VMW196647 VWC196644:VWS196647 WFY196644:WGO196647 WPU196644:WQK196647 WZQ196644:XAG196647 NE262180:NU262183 XA262180:XQ262183 AGW262180:AHM262183 AQS262180:ARI262183 BAO262180:BBE262183 BKK262180:BLA262183 BUG262180:BUW262183 CEC262180:CES262183 CNY262180:COO262183 CXU262180:CYK262183 DHQ262180:DIG262183 DRM262180:DSC262183 EBI262180:EBY262183 ELE262180:ELU262183 EVA262180:EVQ262183 FEW262180:FFM262183 FOS262180:FPI262183 FYO262180:FZE262183 GIK262180:GJA262183 GSG262180:GSW262183 HCC262180:HCS262183 HLY262180:HMO262183 HVU262180:HWK262183 IFQ262180:IGG262183 IPM262180:IQC262183 IZI262180:IZY262183 JJE262180:JJU262183 JTA262180:JTQ262183 KCW262180:KDM262183 KMS262180:KNI262183 KWO262180:KXE262183 LGK262180:LHA262183 LQG262180:LQW262183 MAC262180:MAS262183 MJY262180:MKO262183 MTU262180:MUK262183 NDQ262180:NEG262183 NNM262180:NOC262183 NXI262180:NXY262183 OHE262180:OHU262183 ORA262180:ORQ262183 PAW262180:PBM262183 PKS262180:PLI262183 PUO262180:PVE262183 QEK262180:QFA262183 QOG262180:QOW262183 QYC262180:QYS262183 RHY262180:RIO262183 RRU262180:RSK262183 SBQ262180:SCG262183 SLM262180:SMC262183 SVI262180:SVY262183 TFE262180:TFU262183 TPA262180:TPQ262183 TYW262180:TZM262183 UIS262180:UJI262183 USO262180:UTE262183 VCK262180:VDA262183 VMG262180:VMW262183 VWC262180:VWS262183 WFY262180:WGO262183 WPU262180:WQK262183 WZQ262180:XAG262183 NE327716:NU327719 XA327716:XQ327719 AGW327716:AHM327719 AQS327716:ARI327719 BAO327716:BBE327719 BKK327716:BLA327719 BUG327716:BUW327719 CEC327716:CES327719 CNY327716:COO327719 CXU327716:CYK327719 DHQ327716:DIG327719 DRM327716:DSC327719 EBI327716:EBY327719 ELE327716:ELU327719 EVA327716:EVQ327719 FEW327716:FFM327719 FOS327716:FPI327719 FYO327716:FZE327719 GIK327716:GJA327719 GSG327716:GSW327719 HCC327716:HCS327719 HLY327716:HMO327719 HVU327716:HWK327719 IFQ327716:IGG327719 IPM327716:IQC327719 IZI327716:IZY327719 JJE327716:JJU327719 JTA327716:JTQ327719 KCW327716:KDM327719 KMS327716:KNI327719 KWO327716:KXE327719 LGK327716:LHA327719 LQG327716:LQW327719 MAC327716:MAS327719 MJY327716:MKO327719 MTU327716:MUK327719 NDQ327716:NEG327719 NNM327716:NOC327719 NXI327716:NXY327719 OHE327716:OHU327719 ORA327716:ORQ327719 PAW327716:PBM327719 PKS327716:PLI327719 PUO327716:PVE327719 QEK327716:QFA327719 QOG327716:QOW327719 QYC327716:QYS327719 RHY327716:RIO327719 RRU327716:RSK327719 SBQ327716:SCG327719 SLM327716:SMC327719 SVI327716:SVY327719 TFE327716:TFU327719 TPA327716:TPQ327719 TYW327716:TZM327719 UIS327716:UJI327719 USO327716:UTE327719 VCK327716:VDA327719 VMG327716:VMW327719 VWC327716:VWS327719 WFY327716:WGO327719 WPU327716:WQK327719 WZQ327716:XAG327719 NE393252:NU393255 XA393252:XQ393255 AGW393252:AHM393255 AQS393252:ARI393255 BAO393252:BBE393255 BKK393252:BLA393255 BUG393252:BUW393255 CEC393252:CES393255 CNY393252:COO393255 CXU393252:CYK393255 DHQ393252:DIG393255 DRM393252:DSC393255 EBI393252:EBY393255 ELE393252:ELU393255 EVA393252:EVQ393255 FEW393252:FFM393255 FOS393252:FPI393255 FYO393252:FZE393255 GIK393252:GJA393255 GSG393252:GSW393255 HCC393252:HCS393255 HLY393252:HMO393255 HVU393252:HWK393255 IFQ393252:IGG393255 IPM393252:IQC393255 IZI393252:IZY393255 JJE393252:JJU393255 JTA393252:JTQ393255 KCW393252:KDM393255 KMS393252:KNI393255 KWO393252:KXE393255 LGK393252:LHA393255 LQG393252:LQW393255 MAC393252:MAS393255 MJY393252:MKO393255 MTU393252:MUK393255 NDQ393252:NEG393255 NNM393252:NOC393255 NXI393252:NXY393255 OHE393252:OHU393255 ORA393252:ORQ393255 PAW393252:PBM393255 PKS393252:PLI393255 PUO393252:PVE393255 QEK393252:QFA393255 QOG393252:QOW393255 QYC393252:QYS393255 RHY393252:RIO393255 RRU393252:RSK393255 SBQ393252:SCG393255 SLM393252:SMC393255 SVI393252:SVY393255 TFE393252:TFU393255 TPA393252:TPQ393255 TYW393252:TZM393255 UIS393252:UJI393255 USO393252:UTE393255 VCK393252:VDA393255 VMG393252:VMW393255 VWC393252:VWS393255 WFY393252:WGO393255 WPU393252:WQK393255 WZQ393252:XAG393255 NE458788:NU458791 XA458788:XQ458791 AGW458788:AHM458791 AQS458788:ARI458791 BAO458788:BBE458791 BKK458788:BLA458791 BUG458788:BUW458791 CEC458788:CES458791 CNY458788:COO458791 CXU458788:CYK458791 DHQ458788:DIG458791 DRM458788:DSC458791 EBI458788:EBY458791 ELE458788:ELU458791 EVA458788:EVQ458791 FEW458788:FFM458791 FOS458788:FPI458791 FYO458788:FZE458791 GIK458788:GJA458791 GSG458788:GSW458791 HCC458788:HCS458791 HLY458788:HMO458791 HVU458788:HWK458791 IFQ458788:IGG458791 IPM458788:IQC458791 IZI458788:IZY458791 JJE458788:JJU458791 JTA458788:JTQ458791 KCW458788:KDM458791 KMS458788:KNI458791 KWO458788:KXE458791 LGK458788:LHA458791 LQG458788:LQW458791 MAC458788:MAS458791 MJY458788:MKO458791 MTU458788:MUK458791 NDQ458788:NEG458791 NNM458788:NOC458791 NXI458788:NXY458791 OHE458788:OHU458791 ORA458788:ORQ458791 PAW458788:PBM458791 PKS458788:PLI458791 PUO458788:PVE458791 QEK458788:QFA458791 QOG458788:QOW458791 QYC458788:QYS458791 RHY458788:RIO458791 RRU458788:RSK458791 SBQ458788:SCG458791 SLM458788:SMC458791 SVI458788:SVY458791 TFE458788:TFU458791 TPA458788:TPQ458791 TYW458788:TZM458791 UIS458788:UJI458791 USO458788:UTE458791 VCK458788:VDA458791 VMG458788:VMW458791 VWC458788:VWS458791 WFY458788:WGO458791 WPU458788:WQK458791 WZQ458788:XAG458791 NE524324:NU524327 XA524324:XQ524327 AGW524324:AHM524327 AQS524324:ARI524327 BAO524324:BBE524327 BKK524324:BLA524327 BUG524324:BUW524327 CEC524324:CES524327 CNY524324:COO524327 CXU524324:CYK524327 DHQ524324:DIG524327 DRM524324:DSC524327 EBI524324:EBY524327 ELE524324:ELU524327 EVA524324:EVQ524327 FEW524324:FFM524327 FOS524324:FPI524327 FYO524324:FZE524327 GIK524324:GJA524327 GSG524324:GSW524327 HCC524324:HCS524327 HLY524324:HMO524327 HVU524324:HWK524327 IFQ524324:IGG524327 IPM524324:IQC524327 IZI524324:IZY524327 JJE524324:JJU524327 JTA524324:JTQ524327 KCW524324:KDM524327 KMS524324:KNI524327 KWO524324:KXE524327 LGK524324:LHA524327 LQG524324:LQW524327 MAC524324:MAS524327 MJY524324:MKO524327 MTU524324:MUK524327 NDQ524324:NEG524327 NNM524324:NOC524327 NXI524324:NXY524327 OHE524324:OHU524327 ORA524324:ORQ524327 PAW524324:PBM524327 PKS524324:PLI524327 PUO524324:PVE524327 QEK524324:QFA524327 QOG524324:QOW524327 QYC524324:QYS524327 RHY524324:RIO524327 RRU524324:RSK524327 SBQ524324:SCG524327 SLM524324:SMC524327 SVI524324:SVY524327 TFE524324:TFU524327 TPA524324:TPQ524327 TYW524324:TZM524327 UIS524324:UJI524327 USO524324:UTE524327 VCK524324:VDA524327 VMG524324:VMW524327 VWC524324:VWS524327 WFY524324:WGO524327 WPU524324:WQK524327 WZQ524324:XAG524327 NE589860:NU589863 XA589860:XQ589863 AGW589860:AHM589863 AQS589860:ARI589863 BAO589860:BBE589863 BKK589860:BLA589863 BUG589860:BUW589863 CEC589860:CES589863 CNY589860:COO589863 CXU589860:CYK589863 DHQ589860:DIG589863 DRM589860:DSC589863 EBI589860:EBY589863 ELE589860:ELU589863 EVA589860:EVQ589863 FEW589860:FFM589863 FOS589860:FPI589863 FYO589860:FZE589863 GIK589860:GJA589863 GSG589860:GSW589863 HCC589860:HCS589863 HLY589860:HMO589863 HVU589860:HWK589863 IFQ589860:IGG589863 IPM589860:IQC589863 IZI589860:IZY589863 JJE589860:JJU589863 JTA589860:JTQ589863 KCW589860:KDM589863 KMS589860:KNI589863 KWO589860:KXE589863 LGK589860:LHA589863 LQG589860:LQW589863 MAC589860:MAS589863 MJY589860:MKO589863 MTU589860:MUK589863 NDQ589860:NEG589863 NNM589860:NOC589863 NXI589860:NXY589863 OHE589860:OHU589863 ORA589860:ORQ589863 PAW589860:PBM589863 PKS589860:PLI589863 PUO589860:PVE589863 QEK589860:QFA589863 QOG589860:QOW589863 QYC589860:QYS589863 RHY589860:RIO589863 RRU589860:RSK589863 SBQ589860:SCG589863 SLM589860:SMC589863 SVI589860:SVY589863 TFE589860:TFU589863 TPA589860:TPQ589863 TYW589860:TZM589863 UIS589860:UJI589863 USO589860:UTE589863 VCK589860:VDA589863 VMG589860:VMW589863 VWC589860:VWS589863 WFY589860:WGO589863 WPU589860:WQK589863 WZQ589860:XAG589863 NE655396:NU655399 XA655396:XQ655399 AGW655396:AHM655399 AQS655396:ARI655399 BAO655396:BBE655399 BKK655396:BLA655399 BUG655396:BUW655399 CEC655396:CES655399 CNY655396:COO655399 CXU655396:CYK655399 DHQ655396:DIG655399 DRM655396:DSC655399 EBI655396:EBY655399 ELE655396:ELU655399 EVA655396:EVQ655399 FEW655396:FFM655399 FOS655396:FPI655399 FYO655396:FZE655399 GIK655396:GJA655399 GSG655396:GSW655399 HCC655396:HCS655399 HLY655396:HMO655399 HVU655396:HWK655399 IFQ655396:IGG655399 IPM655396:IQC655399 IZI655396:IZY655399 JJE655396:JJU655399 JTA655396:JTQ655399 KCW655396:KDM655399 KMS655396:KNI655399 KWO655396:KXE655399 LGK655396:LHA655399 LQG655396:LQW655399 MAC655396:MAS655399 MJY655396:MKO655399 MTU655396:MUK655399 NDQ655396:NEG655399 NNM655396:NOC655399 NXI655396:NXY655399 OHE655396:OHU655399 ORA655396:ORQ655399 PAW655396:PBM655399 PKS655396:PLI655399 PUO655396:PVE655399 QEK655396:QFA655399 QOG655396:QOW655399 QYC655396:QYS655399 RHY655396:RIO655399 RRU655396:RSK655399 SBQ655396:SCG655399 SLM655396:SMC655399 SVI655396:SVY655399 TFE655396:TFU655399 TPA655396:TPQ655399 TYW655396:TZM655399 UIS655396:UJI655399 USO655396:UTE655399 VCK655396:VDA655399 VMG655396:VMW655399 VWC655396:VWS655399 WFY655396:WGO655399 WPU655396:WQK655399 WZQ655396:XAG655399 NE720932:NU720935 XA720932:XQ720935 AGW720932:AHM720935 AQS720932:ARI720935 BAO720932:BBE720935 BKK720932:BLA720935 BUG720932:BUW720935 CEC720932:CES720935 CNY720932:COO720935 CXU720932:CYK720935 DHQ720932:DIG720935 DRM720932:DSC720935 EBI720932:EBY720935 ELE720932:ELU720935 EVA720932:EVQ720935 FEW720932:FFM720935 FOS720932:FPI720935 FYO720932:FZE720935 GIK720932:GJA720935 GSG720932:GSW720935 HCC720932:HCS720935 HLY720932:HMO720935 HVU720932:HWK720935 IFQ720932:IGG720935 IPM720932:IQC720935 IZI720932:IZY720935 JJE720932:JJU720935 JTA720932:JTQ720935 KCW720932:KDM720935 KMS720932:KNI720935 KWO720932:KXE720935 LGK720932:LHA720935 LQG720932:LQW720935 MAC720932:MAS720935 MJY720932:MKO720935 MTU720932:MUK720935 NDQ720932:NEG720935 NNM720932:NOC720935 NXI720932:NXY720935 OHE720932:OHU720935 ORA720932:ORQ720935 PAW720932:PBM720935 PKS720932:PLI720935 PUO720932:PVE720935 QEK720932:QFA720935 QOG720932:QOW720935 QYC720932:QYS720935 RHY720932:RIO720935 RRU720932:RSK720935 SBQ720932:SCG720935 SLM720932:SMC720935 SVI720932:SVY720935 TFE720932:TFU720935 TPA720932:TPQ720935 TYW720932:TZM720935 UIS720932:UJI720935 USO720932:UTE720935 VCK720932:VDA720935 VMG720932:VMW720935 VWC720932:VWS720935 WFY720932:WGO720935 WPU720932:WQK720935 WZQ720932:XAG720935 NE786468:NU786471 XA786468:XQ786471 AGW786468:AHM786471 AQS786468:ARI786471 BAO786468:BBE786471 BKK786468:BLA786471 BUG786468:BUW786471 CEC786468:CES786471 CNY786468:COO786471 CXU786468:CYK786471 DHQ786468:DIG786471 DRM786468:DSC786471 EBI786468:EBY786471 ELE786468:ELU786471 EVA786468:EVQ786471 FEW786468:FFM786471 FOS786468:FPI786471 FYO786468:FZE786471 GIK786468:GJA786471 GSG786468:GSW786471 HCC786468:HCS786471 HLY786468:HMO786471 HVU786468:HWK786471 IFQ786468:IGG786471 IPM786468:IQC786471 IZI786468:IZY786471 JJE786468:JJU786471 JTA786468:JTQ786471 KCW786468:KDM786471 KMS786468:KNI786471 KWO786468:KXE786471 LGK786468:LHA786471 LQG786468:LQW786471 MAC786468:MAS786471 MJY786468:MKO786471 MTU786468:MUK786471 NDQ786468:NEG786471 NNM786468:NOC786471 NXI786468:NXY786471 OHE786468:OHU786471 ORA786468:ORQ786471 PAW786468:PBM786471 PKS786468:PLI786471 PUO786468:PVE786471 QEK786468:QFA786471 QOG786468:QOW786471 QYC786468:QYS786471 RHY786468:RIO786471 RRU786468:RSK786471 SBQ786468:SCG786471 SLM786468:SMC786471 SVI786468:SVY786471 TFE786468:TFU786471 TPA786468:TPQ786471 TYW786468:TZM786471 UIS786468:UJI786471 USO786468:UTE786471 VCK786468:VDA786471 VMG786468:VMW786471 VWC786468:VWS786471 WFY786468:WGO786471 WPU786468:WQK786471 WZQ786468:XAG786471 NE852004:NU852007 XA852004:XQ852007 AGW852004:AHM852007 AQS852004:ARI852007 BAO852004:BBE852007 BKK852004:BLA852007 BUG852004:BUW852007 CEC852004:CES852007 CNY852004:COO852007 CXU852004:CYK852007 DHQ852004:DIG852007 DRM852004:DSC852007 EBI852004:EBY852007 ELE852004:ELU852007 EVA852004:EVQ852007 FEW852004:FFM852007 FOS852004:FPI852007 FYO852004:FZE852007 GIK852004:GJA852007 GSG852004:GSW852007 HCC852004:HCS852007 HLY852004:HMO852007 HVU852004:HWK852007 IFQ852004:IGG852007 IPM852004:IQC852007 IZI852004:IZY852007 JJE852004:JJU852007 JTA852004:JTQ852007 KCW852004:KDM852007 KMS852004:KNI852007 KWO852004:KXE852007 LGK852004:LHA852007 LQG852004:LQW852007 MAC852004:MAS852007 MJY852004:MKO852007 MTU852004:MUK852007 NDQ852004:NEG852007 NNM852004:NOC852007 NXI852004:NXY852007 OHE852004:OHU852007 ORA852004:ORQ852007 PAW852004:PBM852007 PKS852004:PLI852007 PUO852004:PVE852007 QEK852004:QFA852007 QOG852004:QOW852007 QYC852004:QYS852007 RHY852004:RIO852007 RRU852004:RSK852007 SBQ852004:SCG852007 SLM852004:SMC852007 SVI852004:SVY852007 TFE852004:TFU852007 TPA852004:TPQ852007 TYW852004:TZM852007 UIS852004:UJI852007 USO852004:UTE852007 VCK852004:VDA852007 VMG852004:VMW852007 VWC852004:VWS852007 WFY852004:WGO852007 WPU852004:WQK852007 WZQ852004:XAG852007 NE917540:NU917543 XA917540:XQ917543 AGW917540:AHM917543 AQS917540:ARI917543 BAO917540:BBE917543 BKK917540:BLA917543 BUG917540:BUW917543 CEC917540:CES917543 CNY917540:COO917543 CXU917540:CYK917543 DHQ917540:DIG917543 DRM917540:DSC917543 EBI917540:EBY917543 ELE917540:ELU917543 EVA917540:EVQ917543 FEW917540:FFM917543 FOS917540:FPI917543 FYO917540:FZE917543 GIK917540:GJA917543 GSG917540:GSW917543 HCC917540:HCS917543 HLY917540:HMO917543 HVU917540:HWK917543 IFQ917540:IGG917543 IPM917540:IQC917543 IZI917540:IZY917543 JJE917540:JJU917543 JTA917540:JTQ917543 KCW917540:KDM917543 KMS917540:KNI917543 KWO917540:KXE917543 LGK917540:LHA917543 LQG917540:LQW917543 MAC917540:MAS917543 MJY917540:MKO917543 MTU917540:MUK917543 NDQ917540:NEG917543 NNM917540:NOC917543 NXI917540:NXY917543 OHE917540:OHU917543 ORA917540:ORQ917543 PAW917540:PBM917543 PKS917540:PLI917543 PUO917540:PVE917543 QEK917540:QFA917543 QOG917540:QOW917543 QYC917540:QYS917543 RHY917540:RIO917543 RRU917540:RSK917543 SBQ917540:SCG917543 SLM917540:SMC917543 SVI917540:SVY917543 TFE917540:TFU917543 TPA917540:TPQ917543 TYW917540:TZM917543 UIS917540:UJI917543 USO917540:UTE917543 VCK917540:VDA917543 VMG917540:VMW917543 VWC917540:VWS917543 WFY917540:WGO917543 WPU917540:WQK917543 WZQ917540:XAG917543 NE983076:NU983079 XA983076:XQ983079 AGW983076:AHM983079 AQS983076:ARI983079 BAO983076:BBE983079 BKK983076:BLA983079 BUG983076:BUW983079 CEC983076:CES983079 CNY983076:COO983079 CXU983076:CYK983079 DHQ983076:DIG983079 DRM983076:DSC983079 EBI983076:EBY983079 ELE983076:ELU983079 EVA983076:EVQ983079 FEW983076:FFM983079 FOS983076:FPI983079 FYO983076:FZE983079 GIK983076:GJA983079 GSG983076:GSW983079 HCC983076:HCS983079 HLY983076:HMO983079 HVU983076:HWK983079 IFQ983076:IGG983079 IPM983076:IQC983079 IZI983076:IZY983079 JJE983076:JJU983079 JTA983076:JTQ983079 KCW983076:KDM983079 KMS983076:KNI983079 KWO983076:KXE983079 LGK983076:LHA983079 LQG983076:LQW983079 MAC983076:MAS983079 MJY983076:MKO983079 MTU983076:MUK983079 NDQ983076:NEG983079 NNM983076:NOC983079 NXI983076:NXY983079 OHE983076:OHU983079 ORA983076:ORQ983079 PAW983076:PBM983079 PKS983076:PLI983079 PUO983076:PVE983079 QEK983076:QFA983079 QOG983076:QOW983079 QYC983076:QYS983079 RHY983076:RIO983079 RRU983076:RSK983079 SBQ983076:SCG983079 SLM983076:SMC983079 SVI983076:SVY983079 TFE983076:TFU983079 TPA983076:TPQ983079 TYW983076:TZM983079 UIS983076:UJI983079 USO983076:UTE983079 VCK983076:VDA983079 VMG983076:VMW983079 VWC983076:VWS983079 WFY983076:WGO983079 WPU983076:WQK983079 WZQ983076:XAG983079 WZQ983072:XAG983074 NE65568:NU65570 XA65568:XQ65570 AGW65568:AHM65570 AQS65568:ARI65570 BAO65568:BBE65570 BKK65568:BLA65570 BUG65568:BUW65570 CEC65568:CES65570 CNY65568:COO65570 CXU65568:CYK65570 DHQ65568:DIG65570 DRM65568:DSC65570 EBI65568:EBY65570 ELE65568:ELU65570 EVA65568:EVQ65570 FEW65568:FFM65570 FOS65568:FPI65570 FYO65568:FZE65570 GIK65568:GJA65570 GSG65568:GSW65570 HCC65568:HCS65570 HLY65568:HMO65570 HVU65568:HWK65570 IFQ65568:IGG65570 IPM65568:IQC65570 IZI65568:IZY65570 JJE65568:JJU65570 JTA65568:JTQ65570 KCW65568:KDM65570 KMS65568:KNI65570 KWO65568:KXE65570 LGK65568:LHA65570 LQG65568:LQW65570 MAC65568:MAS65570 MJY65568:MKO65570 MTU65568:MUK65570 NDQ65568:NEG65570 NNM65568:NOC65570 NXI65568:NXY65570 OHE65568:OHU65570 ORA65568:ORQ65570 PAW65568:PBM65570 PKS65568:PLI65570 PUO65568:PVE65570 QEK65568:QFA65570 QOG65568:QOW65570 QYC65568:QYS65570 RHY65568:RIO65570 RRU65568:RSK65570 SBQ65568:SCG65570 SLM65568:SMC65570 SVI65568:SVY65570 TFE65568:TFU65570 TPA65568:TPQ65570 TYW65568:TZM65570 UIS65568:UJI65570 USO65568:UTE65570 VCK65568:VDA65570 VMG65568:VMW65570 VWC65568:VWS65570 WFY65568:WGO65570 WPU65568:WQK65570 WZQ65568:XAG65570 NE131104:NU131106 XA131104:XQ131106 AGW131104:AHM131106 AQS131104:ARI131106 BAO131104:BBE131106 BKK131104:BLA131106 BUG131104:BUW131106 CEC131104:CES131106 CNY131104:COO131106 CXU131104:CYK131106 DHQ131104:DIG131106 DRM131104:DSC131106 EBI131104:EBY131106 ELE131104:ELU131106 EVA131104:EVQ131106 FEW131104:FFM131106 FOS131104:FPI131106 FYO131104:FZE131106 GIK131104:GJA131106 GSG131104:GSW131106 HCC131104:HCS131106 HLY131104:HMO131106 HVU131104:HWK131106 IFQ131104:IGG131106 IPM131104:IQC131106 IZI131104:IZY131106 JJE131104:JJU131106 JTA131104:JTQ131106 KCW131104:KDM131106 KMS131104:KNI131106 KWO131104:KXE131106 LGK131104:LHA131106 LQG131104:LQW131106 MAC131104:MAS131106 MJY131104:MKO131106 MTU131104:MUK131106 NDQ131104:NEG131106 NNM131104:NOC131106 NXI131104:NXY131106 OHE131104:OHU131106 ORA131104:ORQ131106 PAW131104:PBM131106 PKS131104:PLI131106 PUO131104:PVE131106 QEK131104:QFA131106 QOG131104:QOW131106 QYC131104:QYS131106 RHY131104:RIO131106 RRU131104:RSK131106 SBQ131104:SCG131106 SLM131104:SMC131106 SVI131104:SVY131106 TFE131104:TFU131106 TPA131104:TPQ131106 TYW131104:TZM131106 UIS131104:UJI131106 USO131104:UTE131106 VCK131104:VDA131106 VMG131104:VMW131106 VWC131104:VWS131106 WFY131104:WGO131106 WPU131104:WQK131106 WZQ131104:XAG131106 NE196640:NU196642 XA196640:XQ196642 AGW196640:AHM196642 AQS196640:ARI196642 BAO196640:BBE196642 BKK196640:BLA196642 BUG196640:BUW196642 CEC196640:CES196642 CNY196640:COO196642 CXU196640:CYK196642 DHQ196640:DIG196642 DRM196640:DSC196642 EBI196640:EBY196642 ELE196640:ELU196642 EVA196640:EVQ196642 FEW196640:FFM196642 FOS196640:FPI196642 FYO196640:FZE196642 GIK196640:GJA196642 GSG196640:GSW196642 HCC196640:HCS196642 HLY196640:HMO196642 HVU196640:HWK196642 IFQ196640:IGG196642 IPM196640:IQC196642 IZI196640:IZY196642 JJE196640:JJU196642 JTA196640:JTQ196642 KCW196640:KDM196642 KMS196640:KNI196642 KWO196640:KXE196642 LGK196640:LHA196642 LQG196640:LQW196642 MAC196640:MAS196642 MJY196640:MKO196642 MTU196640:MUK196642 NDQ196640:NEG196642 NNM196640:NOC196642 NXI196640:NXY196642 OHE196640:OHU196642 ORA196640:ORQ196642 PAW196640:PBM196642 PKS196640:PLI196642 PUO196640:PVE196642 QEK196640:QFA196642 QOG196640:QOW196642 QYC196640:QYS196642 RHY196640:RIO196642 RRU196640:RSK196642 SBQ196640:SCG196642 SLM196640:SMC196642 SVI196640:SVY196642 TFE196640:TFU196642 TPA196640:TPQ196642 TYW196640:TZM196642 UIS196640:UJI196642 USO196640:UTE196642 VCK196640:VDA196642 VMG196640:VMW196642 VWC196640:VWS196642 WFY196640:WGO196642 WPU196640:WQK196642 WZQ196640:XAG196642 NE262176:NU262178 XA262176:XQ262178 AGW262176:AHM262178 AQS262176:ARI262178 BAO262176:BBE262178 BKK262176:BLA262178 BUG262176:BUW262178 CEC262176:CES262178 CNY262176:COO262178 CXU262176:CYK262178 DHQ262176:DIG262178 DRM262176:DSC262178 EBI262176:EBY262178 ELE262176:ELU262178 EVA262176:EVQ262178 FEW262176:FFM262178 FOS262176:FPI262178 FYO262176:FZE262178 GIK262176:GJA262178 GSG262176:GSW262178 HCC262176:HCS262178 HLY262176:HMO262178 HVU262176:HWK262178 IFQ262176:IGG262178 IPM262176:IQC262178 IZI262176:IZY262178 JJE262176:JJU262178 JTA262176:JTQ262178 KCW262176:KDM262178 KMS262176:KNI262178 KWO262176:KXE262178 LGK262176:LHA262178 LQG262176:LQW262178 MAC262176:MAS262178 MJY262176:MKO262178 MTU262176:MUK262178 NDQ262176:NEG262178 NNM262176:NOC262178 NXI262176:NXY262178 OHE262176:OHU262178 ORA262176:ORQ262178 PAW262176:PBM262178 PKS262176:PLI262178 PUO262176:PVE262178 QEK262176:QFA262178 QOG262176:QOW262178 QYC262176:QYS262178 RHY262176:RIO262178 RRU262176:RSK262178 SBQ262176:SCG262178 SLM262176:SMC262178 SVI262176:SVY262178 TFE262176:TFU262178 TPA262176:TPQ262178 TYW262176:TZM262178 UIS262176:UJI262178 USO262176:UTE262178 VCK262176:VDA262178 VMG262176:VMW262178 VWC262176:VWS262178 WFY262176:WGO262178 WPU262176:WQK262178 WZQ262176:XAG262178 NE327712:NU327714 XA327712:XQ327714 AGW327712:AHM327714 AQS327712:ARI327714 BAO327712:BBE327714 BKK327712:BLA327714 BUG327712:BUW327714 CEC327712:CES327714 CNY327712:COO327714 CXU327712:CYK327714 DHQ327712:DIG327714 DRM327712:DSC327714 EBI327712:EBY327714 ELE327712:ELU327714 EVA327712:EVQ327714 FEW327712:FFM327714 FOS327712:FPI327714 FYO327712:FZE327714 GIK327712:GJA327714 GSG327712:GSW327714 HCC327712:HCS327714 HLY327712:HMO327714 HVU327712:HWK327714 IFQ327712:IGG327714 IPM327712:IQC327714 IZI327712:IZY327714 JJE327712:JJU327714 JTA327712:JTQ327714 KCW327712:KDM327714 KMS327712:KNI327714 KWO327712:KXE327714 LGK327712:LHA327714 LQG327712:LQW327714 MAC327712:MAS327714 MJY327712:MKO327714 MTU327712:MUK327714 NDQ327712:NEG327714 NNM327712:NOC327714 NXI327712:NXY327714 OHE327712:OHU327714 ORA327712:ORQ327714 PAW327712:PBM327714 PKS327712:PLI327714 PUO327712:PVE327714 QEK327712:QFA327714 QOG327712:QOW327714 QYC327712:QYS327714 RHY327712:RIO327714 RRU327712:RSK327714 SBQ327712:SCG327714 SLM327712:SMC327714 SVI327712:SVY327714 TFE327712:TFU327714 TPA327712:TPQ327714 TYW327712:TZM327714 UIS327712:UJI327714 USO327712:UTE327714 VCK327712:VDA327714 VMG327712:VMW327714 VWC327712:VWS327714 WFY327712:WGO327714 WPU327712:WQK327714 WZQ327712:XAG327714 NE393248:NU393250 XA393248:XQ393250 AGW393248:AHM393250 AQS393248:ARI393250 BAO393248:BBE393250 BKK393248:BLA393250 BUG393248:BUW393250 CEC393248:CES393250 CNY393248:COO393250 CXU393248:CYK393250 DHQ393248:DIG393250 DRM393248:DSC393250 EBI393248:EBY393250 ELE393248:ELU393250 EVA393248:EVQ393250 FEW393248:FFM393250 FOS393248:FPI393250 FYO393248:FZE393250 GIK393248:GJA393250 GSG393248:GSW393250 HCC393248:HCS393250 HLY393248:HMO393250 HVU393248:HWK393250 IFQ393248:IGG393250 IPM393248:IQC393250 IZI393248:IZY393250 JJE393248:JJU393250 JTA393248:JTQ393250 KCW393248:KDM393250 KMS393248:KNI393250 KWO393248:KXE393250 LGK393248:LHA393250 LQG393248:LQW393250 MAC393248:MAS393250 MJY393248:MKO393250 MTU393248:MUK393250 NDQ393248:NEG393250 NNM393248:NOC393250 NXI393248:NXY393250 OHE393248:OHU393250 ORA393248:ORQ393250 PAW393248:PBM393250 PKS393248:PLI393250 PUO393248:PVE393250 QEK393248:QFA393250 QOG393248:QOW393250 QYC393248:QYS393250 RHY393248:RIO393250 RRU393248:RSK393250 SBQ393248:SCG393250 SLM393248:SMC393250 SVI393248:SVY393250 TFE393248:TFU393250 TPA393248:TPQ393250 TYW393248:TZM393250 UIS393248:UJI393250 USO393248:UTE393250 VCK393248:VDA393250 VMG393248:VMW393250 VWC393248:VWS393250 WFY393248:WGO393250 WPU393248:WQK393250 WZQ393248:XAG393250 NE458784:NU458786 XA458784:XQ458786 AGW458784:AHM458786 AQS458784:ARI458786 BAO458784:BBE458786 BKK458784:BLA458786 BUG458784:BUW458786 CEC458784:CES458786 CNY458784:COO458786 CXU458784:CYK458786 DHQ458784:DIG458786 DRM458784:DSC458786 EBI458784:EBY458786 ELE458784:ELU458786 EVA458784:EVQ458786 FEW458784:FFM458786 FOS458784:FPI458786 FYO458784:FZE458786 GIK458784:GJA458786 GSG458784:GSW458786 HCC458784:HCS458786 HLY458784:HMO458786 HVU458784:HWK458786 IFQ458784:IGG458786 IPM458784:IQC458786 IZI458784:IZY458786 JJE458784:JJU458786 JTA458784:JTQ458786 KCW458784:KDM458786 KMS458784:KNI458786 KWO458784:KXE458786 LGK458784:LHA458786 LQG458784:LQW458786 MAC458784:MAS458786 MJY458784:MKO458786 MTU458784:MUK458786 NDQ458784:NEG458786 NNM458784:NOC458786 NXI458784:NXY458786 OHE458784:OHU458786 ORA458784:ORQ458786 PAW458784:PBM458786 PKS458784:PLI458786 PUO458784:PVE458786 QEK458784:QFA458786 QOG458784:QOW458786 QYC458784:QYS458786 RHY458784:RIO458786 RRU458784:RSK458786 SBQ458784:SCG458786 SLM458784:SMC458786 SVI458784:SVY458786 TFE458784:TFU458786 TPA458784:TPQ458786 TYW458784:TZM458786 UIS458784:UJI458786 USO458784:UTE458786 VCK458784:VDA458786 VMG458784:VMW458786 VWC458784:VWS458786 WFY458784:WGO458786 WPU458784:WQK458786 WZQ458784:XAG458786 NE524320:NU524322 XA524320:XQ524322 AGW524320:AHM524322 AQS524320:ARI524322 BAO524320:BBE524322 BKK524320:BLA524322 BUG524320:BUW524322 CEC524320:CES524322 CNY524320:COO524322 CXU524320:CYK524322 DHQ524320:DIG524322 DRM524320:DSC524322 EBI524320:EBY524322 ELE524320:ELU524322 EVA524320:EVQ524322 FEW524320:FFM524322 FOS524320:FPI524322 FYO524320:FZE524322 GIK524320:GJA524322 GSG524320:GSW524322 HCC524320:HCS524322 HLY524320:HMO524322 HVU524320:HWK524322 IFQ524320:IGG524322 IPM524320:IQC524322 IZI524320:IZY524322 JJE524320:JJU524322 JTA524320:JTQ524322 KCW524320:KDM524322 KMS524320:KNI524322 KWO524320:KXE524322 LGK524320:LHA524322 LQG524320:LQW524322 MAC524320:MAS524322 MJY524320:MKO524322 MTU524320:MUK524322 NDQ524320:NEG524322 NNM524320:NOC524322 NXI524320:NXY524322 OHE524320:OHU524322 ORA524320:ORQ524322 PAW524320:PBM524322 PKS524320:PLI524322 PUO524320:PVE524322 QEK524320:QFA524322 QOG524320:QOW524322 QYC524320:QYS524322 RHY524320:RIO524322 RRU524320:RSK524322 SBQ524320:SCG524322 SLM524320:SMC524322 SVI524320:SVY524322 TFE524320:TFU524322 TPA524320:TPQ524322 TYW524320:TZM524322 UIS524320:UJI524322 USO524320:UTE524322 VCK524320:VDA524322 VMG524320:VMW524322 VWC524320:VWS524322 WFY524320:WGO524322 WPU524320:WQK524322 WZQ524320:XAG524322 NE589856:NU589858 XA589856:XQ589858 AGW589856:AHM589858 AQS589856:ARI589858 BAO589856:BBE589858 BKK589856:BLA589858 BUG589856:BUW589858 CEC589856:CES589858 CNY589856:COO589858 CXU589856:CYK589858 DHQ589856:DIG589858 DRM589856:DSC589858 EBI589856:EBY589858 ELE589856:ELU589858 EVA589856:EVQ589858 FEW589856:FFM589858 FOS589856:FPI589858 FYO589856:FZE589858 GIK589856:GJA589858 GSG589856:GSW589858 HCC589856:HCS589858 HLY589856:HMO589858 HVU589856:HWK589858 IFQ589856:IGG589858 IPM589856:IQC589858 IZI589856:IZY589858 JJE589856:JJU589858 JTA589856:JTQ589858 KCW589856:KDM589858 KMS589856:KNI589858 KWO589856:KXE589858 LGK589856:LHA589858 LQG589856:LQW589858 MAC589856:MAS589858 MJY589856:MKO589858 MTU589856:MUK589858 NDQ589856:NEG589858 NNM589856:NOC589858 NXI589856:NXY589858 OHE589856:OHU589858 ORA589856:ORQ589858 PAW589856:PBM589858 PKS589856:PLI589858 PUO589856:PVE589858 QEK589856:QFA589858 QOG589856:QOW589858 QYC589856:QYS589858 RHY589856:RIO589858 RRU589856:RSK589858 SBQ589856:SCG589858 SLM589856:SMC589858 SVI589856:SVY589858 TFE589856:TFU589858 TPA589856:TPQ589858 TYW589856:TZM589858 UIS589856:UJI589858 USO589856:UTE589858 VCK589856:VDA589858 VMG589856:VMW589858 VWC589856:VWS589858 WFY589856:WGO589858 WPU589856:WQK589858 WZQ589856:XAG589858 NE655392:NU655394 XA655392:XQ655394 AGW655392:AHM655394 AQS655392:ARI655394 BAO655392:BBE655394 BKK655392:BLA655394 BUG655392:BUW655394 CEC655392:CES655394 CNY655392:COO655394 CXU655392:CYK655394 DHQ655392:DIG655394 DRM655392:DSC655394 EBI655392:EBY655394 ELE655392:ELU655394 EVA655392:EVQ655394 FEW655392:FFM655394 FOS655392:FPI655394 FYO655392:FZE655394 GIK655392:GJA655394 GSG655392:GSW655394 HCC655392:HCS655394 HLY655392:HMO655394 HVU655392:HWK655394 IFQ655392:IGG655394 IPM655392:IQC655394 IZI655392:IZY655394 JJE655392:JJU655394 JTA655392:JTQ655394 KCW655392:KDM655394 KMS655392:KNI655394 KWO655392:KXE655394 LGK655392:LHA655394 LQG655392:LQW655394 MAC655392:MAS655394 MJY655392:MKO655394 MTU655392:MUK655394 NDQ655392:NEG655394 NNM655392:NOC655394 NXI655392:NXY655394 OHE655392:OHU655394 ORA655392:ORQ655394 PAW655392:PBM655394 PKS655392:PLI655394 PUO655392:PVE655394 QEK655392:QFA655394 QOG655392:QOW655394 QYC655392:QYS655394 RHY655392:RIO655394 RRU655392:RSK655394 SBQ655392:SCG655394 SLM655392:SMC655394 SVI655392:SVY655394 TFE655392:TFU655394 TPA655392:TPQ655394 TYW655392:TZM655394 UIS655392:UJI655394 USO655392:UTE655394 VCK655392:VDA655394 VMG655392:VMW655394 VWC655392:VWS655394 WFY655392:WGO655394 WPU655392:WQK655394 WZQ655392:XAG655394 NE720928:NU720930 XA720928:XQ720930 AGW720928:AHM720930 AQS720928:ARI720930 BAO720928:BBE720930 BKK720928:BLA720930 BUG720928:BUW720930 CEC720928:CES720930 CNY720928:COO720930 CXU720928:CYK720930 DHQ720928:DIG720930 DRM720928:DSC720930 EBI720928:EBY720930 ELE720928:ELU720930 EVA720928:EVQ720930 FEW720928:FFM720930 FOS720928:FPI720930 FYO720928:FZE720930 GIK720928:GJA720930 GSG720928:GSW720930 HCC720928:HCS720930 HLY720928:HMO720930 HVU720928:HWK720930 IFQ720928:IGG720930 IPM720928:IQC720930 IZI720928:IZY720930 JJE720928:JJU720930 JTA720928:JTQ720930 KCW720928:KDM720930 KMS720928:KNI720930 KWO720928:KXE720930 LGK720928:LHA720930 LQG720928:LQW720930 MAC720928:MAS720930 MJY720928:MKO720930 MTU720928:MUK720930 NDQ720928:NEG720930 NNM720928:NOC720930 NXI720928:NXY720930 OHE720928:OHU720930 ORA720928:ORQ720930 PAW720928:PBM720930 PKS720928:PLI720930 PUO720928:PVE720930 QEK720928:QFA720930 QOG720928:QOW720930 QYC720928:QYS720930 RHY720928:RIO720930 RRU720928:RSK720930 SBQ720928:SCG720930 SLM720928:SMC720930 SVI720928:SVY720930 TFE720928:TFU720930 TPA720928:TPQ720930 TYW720928:TZM720930 UIS720928:UJI720930 USO720928:UTE720930 VCK720928:VDA720930 VMG720928:VMW720930 VWC720928:VWS720930 WFY720928:WGO720930 WPU720928:WQK720930 WZQ720928:XAG720930 NE786464:NU786466 XA786464:XQ786466 AGW786464:AHM786466 AQS786464:ARI786466 BAO786464:BBE786466 BKK786464:BLA786466 BUG786464:BUW786466 CEC786464:CES786466 CNY786464:COO786466 CXU786464:CYK786466 DHQ786464:DIG786466 DRM786464:DSC786466 EBI786464:EBY786466 ELE786464:ELU786466 EVA786464:EVQ786466 FEW786464:FFM786466 FOS786464:FPI786466 FYO786464:FZE786466 GIK786464:GJA786466 GSG786464:GSW786466 HCC786464:HCS786466 HLY786464:HMO786466 HVU786464:HWK786466 IFQ786464:IGG786466 IPM786464:IQC786466 IZI786464:IZY786466 JJE786464:JJU786466 JTA786464:JTQ786466 KCW786464:KDM786466 KMS786464:KNI786466 KWO786464:KXE786466 LGK786464:LHA786466 LQG786464:LQW786466 MAC786464:MAS786466 MJY786464:MKO786466 MTU786464:MUK786466 NDQ786464:NEG786466 NNM786464:NOC786466 NXI786464:NXY786466 OHE786464:OHU786466 ORA786464:ORQ786466 PAW786464:PBM786466 PKS786464:PLI786466 PUO786464:PVE786466 QEK786464:QFA786466 QOG786464:QOW786466 QYC786464:QYS786466 RHY786464:RIO786466 RRU786464:RSK786466 SBQ786464:SCG786466 SLM786464:SMC786466 SVI786464:SVY786466 TFE786464:TFU786466 TPA786464:TPQ786466 TYW786464:TZM786466 UIS786464:UJI786466 USO786464:UTE786466 VCK786464:VDA786466 VMG786464:VMW786466 VWC786464:VWS786466 WFY786464:WGO786466 WPU786464:WQK786466 WZQ786464:XAG786466 NE852000:NU852002 XA852000:XQ852002 AGW852000:AHM852002 AQS852000:ARI852002 BAO852000:BBE852002 BKK852000:BLA852002 BUG852000:BUW852002 CEC852000:CES852002 CNY852000:COO852002 CXU852000:CYK852002 DHQ852000:DIG852002 DRM852000:DSC852002 EBI852000:EBY852002 ELE852000:ELU852002 EVA852000:EVQ852002 FEW852000:FFM852002 FOS852000:FPI852002 FYO852000:FZE852002 GIK852000:GJA852002 GSG852000:GSW852002 HCC852000:HCS852002 HLY852000:HMO852002 HVU852000:HWK852002 IFQ852000:IGG852002 IPM852000:IQC852002 IZI852000:IZY852002 JJE852000:JJU852002 JTA852000:JTQ852002 KCW852000:KDM852002 KMS852000:KNI852002 KWO852000:KXE852002 LGK852000:LHA852002 LQG852000:LQW852002 MAC852000:MAS852002 MJY852000:MKO852002 MTU852000:MUK852002 NDQ852000:NEG852002 NNM852000:NOC852002 NXI852000:NXY852002 OHE852000:OHU852002 ORA852000:ORQ852002 PAW852000:PBM852002 PKS852000:PLI852002 PUO852000:PVE852002 QEK852000:QFA852002 QOG852000:QOW852002 QYC852000:QYS852002 RHY852000:RIO852002 RRU852000:RSK852002 SBQ852000:SCG852002 SLM852000:SMC852002 SVI852000:SVY852002 TFE852000:TFU852002 TPA852000:TPQ852002 TYW852000:TZM852002 UIS852000:UJI852002 USO852000:UTE852002 VCK852000:VDA852002 VMG852000:VMW852002 VWC852000:VWS852002 WFY852000:WGO852002 WPU852000:WQK852002 WZQ852000:XAG852002 NE917536:NU917538 XA917536:XQ917538 AGW917536:AHM917538 AQS917536:ARI917538 BAO917536:BBE917538 BKK917536:BLA917538 BUG917536:BUW917538 CEC917536:CES917538 CNY917536:COO917538 CXU917536:CYK917538 DHQ917536:DIG917538 DRM917536:DSC917538 EBI917536:EBY917538 ELE917536:ELU917538 EVA917536:EVQ917538 FEW917536:FFM917538 FOS917536:FPI917538 FYO917536:FZE917538 GIK917536:GJA917538 GSG917536:GSW917538 HCC917536:HCS917538 HLY917536:HMO917538 HVU917536:HWK917538 IFQ917536:IGG917538 IPM917536:IQC917538 IZI917536:IZY917538 JJE917536:JJU917538 JTA917536:JTQ917538 KCW917536:KDM917538 KMS917536:KNI917538 KWO917536:KXE917538 LGK917536:LHA917538 LQG917536:LQW917538 MAC917536:MAS917538 MJY917536:MKO917538 MTU917536:MUK917538 NDQ917536:NEG917538 NNM917536:NOC917538 NXI917536:NXY917538 OHE917536:OHU917538 ORA917536:ORQ917538 PAW917536:PBM917538 PKS917536:PLI917538 PUO917536:PVE917538 QEK917536:QFA917538 QOG917536:QOW917538 QYC917536:QYS917538 RHY917536:RIO917538 RRU917536:RSK917538 SBQ917536:SCG917538 SLM917536:SMC917538 SVI917536:SVY917538 TFE917536:TFU917538 TPA917536:TPQ917538 TYW917536:TZM917538 UIS917536:UJI917538 USO917536:UTE917538 VCK917536:VDA917538 VMG917536:VMW917538 VWC917536:VWS917538 WFY917536:WGO917538 WPU917536:WQK917538 WZQ917536:XAG917538 NE983072:NU983074 XA983072:XQ983074 AGW983072:AHM983074 AQS983072:ARI983074 BAO983072:BBE983074 BKK983072:BLA983074 BUG983072:BUW983074 CEC983072:CES983074 CNY983072:COO983074 CXU983072:CYK983074 DHQ983072:DIG983074 DRM983072:DSC983074 EBI983072:EBY983074 ELE983072:ELU983074 EVA983072:EVQ983074 FEW983072:FFM983074 FOS983072:FPI983074 FYO983072:FZE983074 GIK983072:GJA983074 GSG983072:GSW983074 HCC983072:HCS983074 HLY983072:HMO983074 HVU983072:HWK983074 IFQ983072:IGG983074 IPM983072:IQC983074 IZI983072:IZY983074 JJE983072:JJU983074 JTA983072:JTQ983074 KCW983072:KDM983074 KMS983072:KNI983074 KWO983072:KXE983074 LGK983072:LHA983074 LQG983072:LQW983074 MAC983072:MAS983074 MJY983072:MKO983074 MTU983072:MUK983074 NDQ983072:NEG983074 NNM983072:NOC983074 NXI983072:NXY983074 OHE983072:OHU983074 ORA983072:ORQ983074 PAW983072:PBM983074 PKS983072:PLI983074 PUO983072:PVE983074 QEK983072:QFA983074 QOG983072:QOW983074 QYC983072:QYS983074 RHY983072:RIO983074 RRU983072:RSK983074 SBQ983072:SCG983074 SLM983072:SMC983074 SVI983072:SVY983074 TFE983072:TFU983074 TPA983072:TPQ983074 TYW983072:TZM983074 UIS983072:UJI983074 USO983072:UTE983074 VCK983072:VDA983074 VMG983072:VMW983074 VWC983072:VWS983074 WFY983072:WGO983074 WPU983072:WQK983074 NE38:NU38 WZQ38:XAG38 WPU38:WQK38 WFY38:WGO38 VWC38:VWS38 VMG38:VMW38 VCK38:VDA38 USO38:UTE38 UIS38:UJI38 TYW38:TZM38 TPA38:TPQ38 TFE38:TFU38 SVI38:SVY38 SLM38:SMC38 SBQ38:SCG38 RRU38:RSK38 RHY38:RIO38 QYC38:QYS38 QOG38:QOW38 QEK38:QFA38 PUO38:PVE38 PKS38:PLI38 PAW38:PBM38 ORA38:ORQ38 OHE38:OHU38 NXI38:NXY38 NNM38:NOC38 NDQ38:NEG38 MTU38:MUK38 MJY38:MKO38 MAC38:MAS38 LQG38:LQW38 LGK38:LHA38 KWO38:KXE38 KMS38:KNI38 KCW38:KDM38 JTA38:JTQ38 JJE38:JJU38 IZI38:IZY38 IPM38:IQC38 IFQ38:IGG38 HVU38:HWK38 HLY38:HMO38 HCC38:HCS38 GSG38:GSW38 GIK38:GJA38 FYO38:FZE38 FOS38:FPI38 FEW38:FFM38 EVA38:EVQ38 ELE38:ELU38 EBI38:EBY38 DRM38:DSC38 DHQ38:DIG38 CXU38:CYK38 CNY38:COO38 CEC38:CES38 BUG38:BUW38 BKK38:BLA38 BAO38:BBE38 AQS38:ARI38 AGW38:AHM38 EE26 EE27:EF27 WZX36:XAN37 AGW26:AHM27 AQS26:ARI27 BAO26:BBE27 BKK26:BLA27 BUG26:BUW27 CEC26:CES27 CNY26:COO27 CXU26:CYK27 DHQ26:DIG27 DRM26:DSC27 EBI26:EBY27 ELE26:ELU27 EVA26:EVQ27 FEW26:FFM27 FOS26:FPI27 FYO26:FZE27 GIK26:GJA27 GSG26:GSW27 HCC26:HCS27 HLY26:HMO27 HVU26:HWK27 IFQ26:IGG27 IPM26:IQC27 IZI26:IZY27 JJE26:JJU27 JTA26:JTQ27 KCW26:KDM27 KMS26:KNI27 KWO26:KXE27 LGK26:LHA27 LQG26:LQW27 MAC26:MAS27 MJY26:MKO27 MTU26:MUK27 NDQ26:NEG27 NNM26:NOC27 NXI26:NXY27 OHE26:OHU27 ORA26:ORQ27 PAW26:PBM27 PKS26:PLI27 PUO26:PVE27 QEK26:QFA27 QOG26:QOW27 QYC26:QYS27 RHY26:RIO27 RRU26:RSK27 SBQ26:SCG27 SLM26:SMC27 SVI26:SVY27 TFE26:TFU27 TPA26:TPQ27 TYW26:TZM27 UIS26:UJI27 USO26:UTE27 VCK26:VDA27 VMG26:VMW27 VWC26:VWS27 WFY26:WGO27 WPU26:WQK27 WZQ26:XAG27 NE26:NU27 XA26:XQ27 XA38:XQ38 XH31:XX32 AHD31:AHT32 AQZ31:ARP32 BAV31:BBL32 BKR31:BLH32 BUN31:BVD32 CEJ31:CEZ32 COF31:COV32 CYB31:CYR32 DHX31:DIN32 DRT31:DSJ32 EBP31:ECF32 ELL31:EMB32 EVH31:EVX32 FFD31:FFT32 FOZ31:FPP32 FYV31:FZL32 GIR31:GJH32 GSN31:GTD32 HCJ31:HCZ32 HMF31:HMV32 HWB31:HWR32 IFX31:IGN32 IPT31:IQJ32 IZP31:JAF32 JJL31:JKB32 JTH31:JTX32 KDD31:KDT32 KMZ31:KNP32 KWV31:KXL32 LGR31:LHH32 LQN31:LRD32 MAJ31:MAZ32 MKF31:MKV32 MUB31:MUR32 NDX31:NEN32 NNT31:NOJ32 NXP31:NYF32 OHL31:OIB32 ORH31:ORX32 PBD31:PBT32 PKZ31:PLP32 PUV31:PVL32 QER31:QFH32 QON31:QPD32 QYJ31:QYZ32 RIF31:RIV32 RSB31:RSR32 SBX31:SCN32 SLT31:SMJ32 SVP31:SWF32 TFL31:TGB32 TPH31:TPX32 TZD31:TZT32 UIZ31:UJP32 USV31:UTL32 VCR31:VDH32 VMN31:VND32 VWJ31:VWZ32 WGF31:WGV32 WQB31:WQR32 WZX31:XAN32 NL31:OB32 NL36:OB37 XH36:XX37 AHD36:AHT37 AQZ36:ARP37 BAV36:BBL37 BKR36:BLH37 BUN36:BVD37 CEJ36:CEZ37 COF36:COV37 CYB36:CYR37 DHX36:DIN37 DRT36:DSJ37 EBP36:ECF37 ELL36:EMB37 EVH36:EVX37 FFD36:FFT37 FOZ36:FPP37 FYV36:FZL37 GIR36:GJH37 GSN36:GTD37 HCJ36:HCZ37 HMF36:HMV37 HWB36:HWR37 IFX36:IGN37 IPT36:IQJ37 IZP36:JAF37 JJL36:JKB37 JTH36:JTX37 KDD36:KDT37 KMZ36:KNP37 KWV36:KXL37 LGR36:LHH37 LQN36:LRD37 MAJ36:MAZ37 MKF36:MKV37 MUB36:MUR37 NDX36:NEN37 NNT36:NOJ37 NXP36:NYF37 OHL36:OIB37 ORH36:ORX37 PBD36:PBT37 PKZ36:PLP37 PUV36:PVL37 QER36:QFH37 QON36:QPD37 QYJ36:QYZ37 RIF36:RIV37 RSB36:RSR37 SBX36:SCN37 SLT36:SMJ37 SVP36:SWF37 TFL36:TGB37 TPH36:TPX37 TZD36:TZT37 UIZ36:UJP37 USV36:UTL37 VCR36:VDH37 VMN36:VND37 VWJ36:VWZ37 WGF36:WGV37 WQB36:WQR37 L26:ED27 L983072:EF983074 L917536:EF917538 L852000:EF852002 L786464:EF786466 L720928:EF720930 L655392:EF655394 L589856:EF589858 L524320:EF524322 L458784:EF458786 L393248:EF393250 L327712:EF327714 L262176:EF262178 L196640:EF196642 L131104:EF131106 L65568:EF65570 L983076:EF983079 L917540:EF917543 L852004:EF852007 L786468:EF786471 L720932:EF720935 L655396:EF655399 L589860:EF589863 L524324:EF524327 L458788:EF458791 L393252:EF393255 L327716:EF327719 L262180:EF262183 L196644:EF196647 L131108:EF131111 L65572:EF65575 L38:EF38"/>
    <dataValidation type="list" allowBlank="1" showInputMessage="1" showErrorMessage="1" errorTitle="Ошибка" error="Выберите значение из списка" sqref="WZT983068 NH23 XD23 AGZ23 AQV23 BAR23 BKN23 BUJ23 CEF23 COB23 CXX23 DHT23 DRP23 EBL23 ELH23 EVD23 FEZ23 FOV23 FYR23 GIN23 GSJ23 HCF23 HMB23 HVX23 IFT23 IPP23 IZL23 JJH23 JTD23 KCZ23 KMV23 KWR23 LGN23 LQJ23 MAF23 MKB23 MTX23 NDT23 NNP23 NXL23 OHH23 ORD23 PAZ23 PKV23 PUR23 QEN23 QOJ23 QYF23 RIB23 RRX23 SBT23 SLP23 SVL23 TFH23 TPD23 TYZ23 UIV23 USR23 VCN23 VMJ23 VWF23 WGB23 WPX23 WZT23 O65564 NH65564 XD65564 AGZ65564 AQV65564 BAR65564 BKN65564 BUJ65564 CEF65564 COB65564 CXX65564 DHT65564 DRP65564 EBL65564 ELH65564 EVD65564 FEZ65564 FOV65564 FYR65564 GIN65564 GSJ65564 HCF65564 HMB65564 HVX65564 IFT65564 IPP65564 IZL65564 JJH65564 JTD65564 KCZ65564 KMV65564 KWR65564 LGN65564 LQJ65564 MAF65564 MKB65564 MTX65564 NDT65564 NNP65564 NXL65564 OHH65564 ORD65564 PAZ65564 PKV65564 PUR65564 QEN65564 QOJ65564 QYF65564 RIB65564 RRX65564 SBT65564 SLP65564 SVL65564 TFH65564 TPD65564 TYZ65564 UIV65564 USR65564 VCN65564 VMJ65564 VWF65564 WGB65564 WPX65564 WZT65564 O131100 NH131100 XD131100 AGZ131100 AQV131100 BAR131100 BKN131100 BUJ131100 CEF131100 COB131100 CXX131100 DHT131100 DRP131100 EBL131100 ELH131100 EVD131100 FEZ131100 FOV131100 FYR131100 GIN131100 GSJ131100 HCF131100 HMB131100 HVX131100 IFT131100 IPP131100 IZL131100 JJH131100 JTD131100 KCZ131100 KMV131100 KWR131100 LGN131100 LQJ131100 MAF131100 MKB131100 MTX131100 NDT131100 NNP131100 NXL131100 OHH131100 ORD131100 PAZ131100 PKV131100 PUR131100 QEN131100 QOJ131100 QYF131100 RIB131100 RRX131100 SBT131100 SLP131100 SVL131100 TFH131100 TPD131100 TYZ131100 UIV131100 USR131100 VCN131100 VMJ131100 VWF131100 WGB131100 WPX131100 WZT131100 O196636 NH196636 XD196636 AGZ196636 AQV196636 BAR196636 BKN196636 BUJ196636 CEF196636 COB196636 CXX196636 DHT196636 DRP196636 EBL196636 ELH196636 EVD196636 FEZ196636 FOV196636 FYR196636 GIN196636 GSJ196636 HCF196636 HMB196636 HVX196636 IFT196636 IPP196636 IZL196636 JJH196636 JTD196636 KCZ196636 KMV196636 KWR196636 LGN196636 LQJ196636 MAF196636 MKB196636 MTX196636 NDT196636 NNP196636 NXL196636 OHH196636 ORD196636 PAZ196636 PKV196636 PUR196636 QEN196636 QOJ196636 QYF196636 RIB196636 RRX196636 SBT196636 SLP196636 SVL196636 TFH196636 TPD196636 TYZ196636 UIV196636 USR196636 VCN196636 VMJ196636 VWF196636 WGB196636 WPX196636 WZT196636 O262172 NH262172 XD262172 AGZ262172 AQV262172 BAR262172 BKN262172 BUJ262172 CEF262172 COB262172 CXX262172 DHT262172 DRP262172 EBL262172 ELH262172 EVD262172 FEZ262172 FOV262172 FYR262172 GIN262172 GSJ262172 HCF262172 HMB262172 HVX262172 IFT262172 IPP262172 IZL262172 JJH262172 JTD262172 KCZ262172 KMV262172 KWR262172 LGN262172 LQJ262172 MAF262172 MKB262172 MTX262172 NDT262172 NNP262172 NXL262172 OHH262172 ORD262172 PAZ262172 PKV262172 PUR262172 QEN262172 QOJ262172 QYF262172 RIB262172 RRX262172 SBT262172 SLP262172 SVL262172 TFH262172 TPD262172 TYZ262172 UIV262172 USR262172 VCN262172 VMJ262172 VWF262172 WGB262172 WPX262172 WZT262172 O327708 NH327708 XD327708 AGZ327708 AQV327708 BAR327708 BKN327708 BUJ327708 CEF327708 COB327708 CXX327708 DHT327708 DRP327708 EBL327708 ELH327708 EVD327708 FEZ327708 FOV327708 FYR327708 GIN327708 GSJ327708 HCF327708 HMB327708 HVX327708 IFT327708 IPP327708 IZL327708 JJH327708 JTD327708 KCZ327708 KMV327708 KWR327708 LGN327708 LQJ327708 MAF327708 MKB327708 MTX327708 NDT327708 NNP327708 NXL327708 OHH327708 ORD327708 PAZ327708 PKV327708 PUR327708 QEN327708 QOJ327708 QYF327708 RIB327708 RRX327708 SBT327708 SLP327708 SVL327708 TFH327708 TPD327708 TYZ327708 UIV327708 USR327708 VCN327708 VMJ327708 VWF327708 WGB327708 WPX327708 WZT327708 O393244 NH393244 XD393244 AGZ393244 AQV393244 BAR393244 BKN393244 BUJ393244 CEF393244 COB393244 CXX393244 DHT393244 DRP393244 EBL393244 ELH393244 EVD393244 FEZ393244 FOV393244 FYR393244 GIN393244 GSJ393244 HCF393244 HMB393244 HVX393244 IFT393244 IPP393244 IZL393244 JJH393244 JTD393244 KCZ393244 KMV393244 KWR393244 LGN393244 LQJ393244 MAF393244 MKB393244 MTX393244 NDT393244 NNP393244 NXL393244 OHH393244 ORD393244 PAZ393244 PKV393244 PUR393244 QEN393244 QOJ393244 QYF393244 RIB393244 RRX393244 SBT393244 SLP393244 SVL393244 TFH393244 TPD393244 TYZ393244 UIV393244 USR393244 VCN393244 VMJ393244 VWF393244 WGB393244 WPX393244 WZT393244 O458780 NH458780 XD458780 AGZ458780 AQV458780 BAR458780 BKN458780 BUJ458780 CEF458780 COB458780 CXX458780 DHT458780 DRP458780 EBL458780 ELH458780 EVD458780 FEZ458780 FOV458780 FYR458780 GIN458780 GSJ458780 HCF458780 HMB458780 HVX458780 IFT458780 IPP458780 IZL458780 JJH458780 JTD458780 KCZ458780 KMV458780 KWR458780 LGN458780 LQJ458780 MAF458780 MKB458780 MTX458780 NDT458780 NNP458780 NXL458780 OHH458780 ORD458780 PAZ458780 PKV458780 PUR458780 QEN458780 QOJ458780 QYF458780 RIB458780 RRX458780 SBT458780 SLP458780 SVL458780 TFH458780 TPD458780 TYZ458780 UIV458780 USR458780 VCN458780 VMJ458780 VWF458780 WGB458780 WPX458780 WZT458780 O524316 NH524316 XD524316 AGZ524316 AQV524316 BAR524316 BKN524316 BUJ524316 CEF524316 COB524316 CXX524316 DHT524316 DRP524316 EBL524316 ELH524316 EVD524316 FEZ524316 FOV524316 FYR524316 GIN524316 GSJ524316 HCF524316 HMB524316 HVX524316 IFT524316 IPP524316 IZL524316 JJH524316 JTD524316 KCZ524316 KMV524316 KWR524316 LGN524316 LQJ524316 MAF524316 MKB524316 MTX524316 NDT524316 NNP524316 NXL524316 OHH524316 ORD524316 PAZ524316 PKV524316 PUR524316 QEN524316 QOJ524316 QYF524316 RIB524316 RRX524316 SBT524316 SLP524316 SVL524316 TFH524316 TPD524316 TYZ524316 UIV524316 USR524316 VCN524316 VMJ524316 VWF524316 WGB524316 WPX524316 WZT524316 O589852 NH589852 XD589852 AGZ589852 AQV589852 BAR589852 BKN589852 BUJ589852 CEF589852 COB589852 CXX589852 DHT589852 DRP589852 EBL589852 ELH589852 EVD589852 FEZ589852 FOV589852 FYR589852 GIN589852 GSJ589852 HCF589852 HMB589852 HVX589852 IFT589852 IPP589852 IZL589852 JJH589852 JTD589852 KCZ589852 KMV589852 KWR589852 LGN589852 LQJ589852 MAF589852 MKB589852 MTX589852 NDT589852 NNP589852 NXL589852 OHH589852 ORD589852 PAZ589852 PKV589852 PUR589852 QEN589852 QOJ589852 QYF589852 RIB589852 RRX589852 SBT589852 SLP589852 SVL589852 TFH589852 TPD589852 TYZ589852 UIV589852 USR589852 VCN589852 VMJ589852 VWF589852 WGB589852 WPX589852 WZT589852 O655388 NH655388 XD655388 AGZ655388 AQV655388 BAR655388 BKN655388 BUJ655388 CEF655388 COB655388 CXX655388 DHT655388 DRP655388 EBL655388 ELH655388 EVD655388 FEZ655388 FOV655388 FYR655388 GIN655388 GSJ655388 HCF655388 HMB655388 HVX655388 IFT655388 IPP655388 IZL655388 JJH655388 JTD655388 KCZ655388 KMV655388 KWR655388 LGN655388 LQJ655388 MAF655388 MKB655388 MTX655388 NDT655388 NNP655388 NXL655388 OHH655388 ORD655388 PAZ655388 PKV655388 PUR655388 QEN655388 QOJ655388 QYF655388 RIB655388 RRX655388 SBT655388 SLP655388 SVL655388 TFH655388 TPD655388 TYZ655388 UIV655388 USR655388 VCN655388 VMJ655388 VWF655388 WGB655388 WPX655388 WZT655388 O720924 NH720924 XD720924 AGZ720924 AQV720924 BAR720924 BKN720924 BUJ720924 CEF720924 COB720924 CXX720924 DHT720924 DRP720924 EBL720924 ELH720924 EVD720924 FEZ720924 FOV720924 FYR720924 GIN720924 GSJ720924 HCF720924 HMB720924 HVX720924 IFT720924 IPP720924 IZL720924 JJH720924 JTD720924 KCZ720924 KMV720924 KWR720924 LGN720924 LQJ720924 MAF720924 MKB720924 MTX720924 NDT720924 NNP720924 NXL720924 OHH720924 ORD720924 PAZ720924 PKV720924 PUR720924 QEN720924 QOJ720924 QYF720924 RIB720924 RRX720924 SBT720924 SLP720924 SVL720924 TFH720924 TPD720924 TYZ720924 UIV720924 USR720924 VCN720924 VMJ720924 VWF720924 WGB720924 WPX720924 WZT720924 O786460 NH786460 XD786460 AGZ786460 AQV786460 BAR786460 BKN786460 BUJ786460 CEF786460 COB786460 CXX786460 DHT786460 DRP786460 EBL786460 ELH786460 EVD786460 FEZ786460 FOV786460 FYR786460 GIN786460 GSJ786460 HCF786460 HMB786460 HVX786460 IFT786460 IPP786460 IZL786460 JJH786460 JTD786460 KCZ786460 KMV786460 KWR786460 LGN786460 LQJ786460 MAF786460 MKB786460 MTX786460 NDT786460 NNP786460 NXL786460 OHH786460 ORD786460 PAZ786460 PKV786460 PUR786460 QEN786460 QOJ786460 QYF786460 RIB786460 RRX786460 SBT786460 SLP786460 SVL786460 TFH786460 TPD786460 TYZ786460 UIV786460 USR786460 VCN786460 VMJ786460 VWF786460 WGB786460 WPX786460 WZT786460 O851996 NH851996 XD851996 AGZ851996 AQV851996 BAR851996 BKN851996 BUJ851996 CEF851996 COB851996 CXX851996 DHT851996 DRP851996 EBL851996 ELH851996 EVD851996 FEZ851996 FOV851996 FYR851996 GIN851996 GSJ851996 HCF851996 HMB851996 HVX851996 IFT851996 IPP851996 IZL851996 JJH851996 JTD851996 KCZ851996 KMV851996 KWR851996 LGN851996 LQJ851996 MAF851996 MKB851996 MTX851996 NDT851996 NNP851996 NXL851996 OHH851996 ORD851996 PAZ851996 PKV851996 PUR851996 QEN851996 QOJ851996 QYF851996 RIB851996 RRX851996 SBT851996 SLP851996 SVL851996 TFH851996 TPD851996 TYZ851996 UIV851996 USR851996 VCN851996 VMJ851996 VWF851996 WGB851996 WPX851996 WZT851996 O917532 NH917532 XD917532 AGZ917532 AQV917532 BAR917532 BKN917532 BUJ917532 CEF917532 COB917532 CXX917532 DHT917532 DRP917532 EBL917532 ELH917532 EVD917532 FEZ917532 FOV917532 FYR917532 GIN917532 GSJ917532 HCF917532 HMB917532 HVX917532 IFT917532 IPP917532 IZL917532 JJH917532 JTD917532 KCZ917532 KMV917532 KWR917532 LGN917532 LQJ917532 MAF917532 MKB917532 MTX917532 NDT917532 NNP917532 NXL917532 OHH917532 ORD917532 PAZ917532 PKV917532 PUR917532 QEN917532 QOJ917532 QYF917532 RIB917532 RRX917532 SBT917532 SLP917532 SVL917532 TFH917532 TPD917532 TYZ917532 UIV917532 USR917532 VCN917532 VMJ917532 VWF917532 WGB917532 WPX917532 WZT917532 O983068 NH983068 XD983068 AGZ983068 AQV983068 BAR983068 BKN983068 BUJ983068 CEF983068 COB983068 CXX983068 DHT983068 DRP983068 EBL983068 ELH983068 EVD983068 FEZ983068 FOV983068 FYR983068 GIN983068 GSJ983068 HCF983068 HMB983068 HVX983068 IFT983068 IPP983068 IZL983068 JJH983068 JTD983068 KCZ983068 KMV983068 KWR983068 LGN983068 LQJ983068 MAF983068 MKB983068 MTX983068 NDT983068 NNP983068 NXL983068 OHH983068 ORD983068 PAZ983068 PKV983068 PUR983068 QEN983068 QOJ983068 QYF983068 RIB983068 RRX983068 SBT983068 SLP983068 SVL983068 TFH983068 TPD983068 TYZ983068 UIV983068 USR983068 VCN983068 VMJ983068 VWF983068 WGB983068 WPX983068 O23 XAA28 NO28 XK28 AHG28 ARC28 BAY28 BKU28 BUQ28 CEM28 COI28 CYE28 DIA28 DRW28 EBS28 ELO28 EVK28 FFG28 FPC28 FYY28 GIU28 GSQ28 HCM28 HMI28 HWE28 IGA28 IPW28 IZS28 JJO28 JTK28 KDG28 KNC28 KWY28 LGU28 LQQ28 MAM28 MKI28 MUE28 NEA28 NNW28 NXS28 OHO28 ORK28 PBG28 PLC28 PUY28 QEU28 QOQ28 QYM28 RII28 RSE28 SCA28 SLW28 SVS28 TFO28 TPK28 TZG28 UJC28 USY28 VCU28 VMQ28 VWM28 WGI28 WQE28 O28 XAA33 NO33 XK33 AHG33 ARC33 BAY33 BKU33 BUQ33 CEM33 COI33 CYE33 DIA33 DRW33 EBS33 ELO33 EVK33 FFG33 FPC33 FYY33 GIU33 GSQ33 HCM33 HMI33 HWE33 IGA33 IPW33 IZS33 JJO33 JTK33 KDG33 KNC33 KWY33 LGU33 LQQ33 MAM33 MKI33 MUE33 NEA33 NNW33 NXS33 OHO33 ORK33 PBG33 PLC33 PUY33 QEU33 QOQ33 QYM33 RII33 RSE33 SCA33 SLW33 SVS33 TFO33 TPK33 TZG33 UJC33 USY33 VCU33 VMQ33 VWM33 WGI33 WQE33 O33 AA65564 AA131100 AA196636 AA262172 AA327708 AA393244 AA458780 AA524316 AA589852 AA655388 AA720924 AA786460 AA851996 AA917532 AA983068 AA23 AA28 AA33 AM65564 AM131100 AM196636 AM262172 AM327708 AM393244 AM458780 AM524316 AM589852 AM655388 AM720924 AM786460 AM851996 AM917532 AM983068 AM23 AM28 AM33 AY65564 AY131100 AY196636 AY262172 AY327708 AY393244 AY458780 AY524316 AY589852 AY655388 AY720924 AY786460 AY851996 AY917532 AY983068 AY23 AY28 AY33 BK65564 BK131100 BK196636 BK262172 BK327708 BK393244 BK458780 BK524316 BK589852 BK655388 BK720924 BK786460 BK851996 BK917532 BK983068 BK23 BK28 BK33 BW65564 BW131100 BW196636 BW262172 BW327708 BW393244 BW458780 BW524316 BW589852 BW655388 BW720924 BW786460 BW851996 BW917532 BW983068 BW23 BW28 BW33 CI65564 CI131100 CI196636 CI262172 CI327708 CI393244 CI458780 CI524316 CI589852 CI655388 CI720924 CI786460 CI851996 CI917532 CI983068 CI23 CI28 CI33 CU65564 CU131100 CU196636 CU262172 CU327708 CU393244 CU458780 CU524316 CU589852 CU655388 CU720924 CU786460 CU851996 CU917532 CU983068 CU23 CU28 CU33 DG65564 DG131100 DG196636 DG262172 DG327708 DG393244 DG458780 DG524316 DG589852 DG655388 DG720924 DG786460 DG851996 DG917532 DG983068 DG23 DG28 DG33 DS65564 DS131100 DS196636 DS262172 DS327708 DS393244 DS458780 DS524316 DS589852 DS655388 DS720924 DS786460 DS851996 DS917532 DS983068 DS23 DS28 DS33">
      <formula1>kind_of_cons</formula1>
    </dataValidation>
    <dataValidation type="textLength" operator="lessThanOrEqual" allowBlank="1" showInputMessage="1" showErrorMessage="1" errorTitle="Ошибка" error="Допускается ввод не более 900 символов!" sqref="XAG983063:XAG983069 NU18:NU24 XQ18:XQ24 AHM18:AHM24 ARI18:ARI24 BBE18:BBE24 BLA18:BLA24 BUW18:BUW24 CES18:CES24 COO18:COO24 CYK18:CYK24 DIG18:DIG24 DSC18:DSC24 EBY18:EBY24 ELU18:ELU24 EVQ18:EVQ24 FFM18:FFM24 FPI18:FPI24 FZE18:FZE24 GJA18:GJA24 GSW18:GSW24 HCS18:HCS24 HMO18:HMO24 HWK18:HWK24 IGG18:IGG24 IQC18:IQC24 IZY18:IZY24 JJU18:JJU24 JTQ18:JTQ24 KDM18:KDM24 KNI18:KNI24 KXE18:KXE24 LHA18:LHA24 LQW18:LQW24 MAS18:MAS24 MKO18:MKO24 MUK18:MUK24 NEG18:NEG24 NOC18:NOC24 NXY18:NXY24 OHU18:OHU24 ORQ18:ORQ24 PBM18:PBM24 PLI18:PLI24 PVE18:PVE24 QFA18:QFA24 QOW18:QOW24 QYS18:QYS24 RIO18:RIO24 RSK18:RSK24 SCG18:SCG24 SMC18:SMC24 SVY18:SVY24 TFU18:TFU24 TPQ18:TPQ24 TZM18:TZM24 UJI18:UJI24 UTE18:UTE24 VDA18:VDA24 VMW18:VMW24 VWS18:VWS24 WGO18:WGO24 WQK18:WQK24 XAG18:XAG24 EF65559:EF65565 NU65559:NU65565 XQ65559:XQ65565 AHM65559:AHM65565 ARI65559:ARI65565 BBE65559:BBE65565 BLA65559:BLA65565 BUW65559:BUW65565 CES65559:CES65565 COO65559:COO65565 CYK65559:CYK65565 DIG65559:DIG65565 DSC65559:DSC65565 EBY65559:EBY65565 ELU65559:ELU65565 EVQ65559:EVQ65565 FFM65559:FFM65565 FPI65559:FPI65565 FZE65559:FZE65565 GJA65559:GJA65565 GSW65559:GSW65565 HCS65559:HCS65565 HMO65559:HMO65565 HWK65559:HWK65565 IGG65559:IGG65565 IQC65559:IQC65565 IZY65559:IZY65565 JJU65559:JJU65565 JTQ65559:JTQ65565 KDM65559:KDM65565 KNI65559:KNI65565 KXE65559:KXE65565 LHA65559:LHA65565 LQW65559:LQW65565 MAS65559:MAS65565 MKO65559:MKO65565 MUK65559:MUK65565 NEG65559:NEG65565 NOC65559:NOC65565 NXY65559:NXY65565 OHU65559:OHU65565 ORQ65559:ORQ65565 PBM65559:PBM65565 PLI65559:PLI65565 PVE65559:PVE65565 QFA65559:QFA65565 QOW65559:QOW65565 QYS65559:QYS65565 RIO65559:RIO65565 RSK65559:RSK65565 SCG65559:SCG65565 SMC65559:SMC65565 SVY65559:SVY65565 TFU65559:TFU65565 TPQ65559:TPQ65565 TZM65559:TZM65565 UJI65559:UJI65565 UTE65559:UTE65565 VDA65559:VDA65565 VMW65559:VMW65565 VWS65559:VWS65565 WGO65559:WGO65565 WQK65559:WQK65565 XAG65559:XAG65565 EF131095:EF131101 NU131095:NU131101 XQ131095:XQ131101 AHM131095:AHM131101 ARI131095:ARI131101 BBE131095:BBE131101 BLA131095:BLA131101 BUW131095:BUW131101 CES131095:CES131101 COO131095:COO131101 CYK131095:CYK131101 DIG131095:DIG131101 DSC131095:DSC131101 EBY131095:EBY131101 ELU131095:ELU131101 EVQ131095:EVQ131101 FFM131095:FFM131101 FPI131095:FPI131101 FZE131095:FZE131101 GJA131095:GJA131101 GSW131095:GSW131101 HCS131095:HCS131101 HMO131095:HMO131101 HWK131095:HWK131101 IGG131095:IGG131101 IQC131095:IQC131101 IZY131095:IZY131101 JJU131095:JJU131101 JTQ131095:JTQ131101 KDM131095:KDM131101 KNI131095:KNI131101 KXE131095:KXE131101 LHA131095:LHA131101 LQW131095:LQW131101 MAS131095:MAS131101 MKO131095:MKO131101 MUK131095:MUK131101 NEG131095:NEG131101 NOC131095:NOC131101 NXY131095:NXY131101 OHU131095:OHU131101 ORQ131095:ORQ131101 PBM131095:PBM131101 PLI131095:PLI131101 PVE131095:PVE131101 QFA131095:QFA131101 QOW131095:QOW131101 QYS131095:QYS131101 RIO131095:RIO131101 RSK131095:RSK131101 SCG131095:SCG131101 SMC131095:SMC131101 SVY131095:SVY131101 TFU131095:TFU131101 TPQ131095:TPQ131101 TZM131095:TZM131101 UJI131095:UJI131101 UTE131095:UTE131101 VDA131095:VDA131101 VMW131095:VMW131101 VWS131095:VWS131101 WGO131095:WGO131101 WQK131095:WQK131101 XAG131095:XAG131101 EF196631:EF196637 NU196631:NU196637 XQ196631:XQ196637 AHM196631:AHM196637 ARI196631:ARI196637 BBE196631:BBE196637 BLA196631:BLA196637 BUW196631:BUW196637 CES196631:CES196637 COO196631:COO196637 CYK196631:CYK196637 DIG196631:DIG196637 DSC196631:DSC196637 EBY196631:EBY196637 ELU196631:ELU196637 EVQ196631:EVQ196637 FFM196631:FFM196637 FPI196631:FPI196637 FZE196631:FZE196637 GJA196631:GJA196637 GSW196631:GSW196637 HCS196631:HCS196637 HMO196631:HMO196637 HWK196631:HWK196637 IGG196631:IGG196637 IQC196631:IQC196637 IZY196631:IZY196637 JJU196631:JJU196637 JTQ196631:JTQ196637 KDM196631:KDM196637 KNI196631:KNI196637 KXE196631:KXE196637 LHA196631:LHA196637 LQW196631:LQW196637 MAS196631:MAS196637 MKO196631:MKO196637 MUK196631:MUK196637 NEG196631:NEG196637 NOC196631:NOC196637 NXY196631:NXY196637 OHU196631:OHU196637 ORQ196631:ORQ196637 PBM196631:PBM196637 PLI196631:PLI196637 PVE196631:PVE196637 QFA196631:QFA196637 QOW196631:QOW196637 QYS196631:QYS196637 RIO196631:RIO196637 RSK196631:RSK196637 SCG196631:SCG196637 SMC196631:SMC196637 SVY196631:SVY196637 TFU196631:TFU196637 TPQ196631:TPQ196637 TZM196631:TZM196637 UJI196631:UJI196637 UTE196631:UTE196637 VDA196631:VDA196637 VMW196631:VMW196637 VWS196631:VWS196637 WGO196631:WGO196637 WQK196631:WQK196637 XAG196631:XAG196637 EF262167:EF262173 NU262167:NU262173 XQ262167:XQ262173 AHM262167:AHM262173 ARI262167:ARI262173 BBE262167:BBE262173 BLA262167:BLA262173 BUW262167:BUW262173 CES262167:CES262173 COO262167:COO262173 CYK262167:CYK262173 DIG262167:DIG262173 DSC262167:DSC262173 EBY262167:EBY262173 ELU262167:ELU262173 EVQ262167:EVQ262173 FFM262167:FFM262173 FPI262167:FPI262173 FZE262167:FZE262173 GJA262167:GJA262173 GSW262167:GSW262173 HCS262167:HCS262173 HMO262167:HMO262173 HWK262167:HWK262173 IGG262167:IGG262173 IQC262167:IQC262173 IZY262167:IZY262173 JJU262167:JJU262173 JTQ262167:JTQ262173 KDM262167:KDM262173 KNI262167:KNI262173 KXE262167:KXE262173 LHA262167:LHA262173 LQW262167:LQW262173 MAS262167:MAS262173 MKO262167:MKO262173 MUK262167:MUK262173 NEG262167:NEG262173 NOC262167:NOC262173 NXY262167:NXY262173 OHU262167:OHU262173 ORQ262167:ORQ262173 PBM262167:PBM262173 PLI262167:PLI262173 PVE262167:PVE262173 QFA262167:QFA262173 QOW262167:QOW262173 QYS262167:QYS262173 RIO262167:RIO262173 RSK262167:RSK262173 SCG262167:SCG262173 SMC262167:SMC262173 SVY262167:SVY262173 TFU262167:TFU262173 TPQ262167:TPQ262173 TZM262167:TZM262173 UJI262167:UJI262173 UTE262167:UTE262173 VDA262167:VDA262173 VMW262167:VMW262173 VWS262167:VWS262173 WGO262167:WGO262173 WQK262167:WQK262173 XAG262167:XAG262173 EF327703:EF327709 NU327703:NU327709 XQ327703:XQ327709 AHM327703:AHM327709 ARI327703:ARI327709 BBE327703:BBE327709 BLA327703:BLA327709 BUW327703:BUW327709 CES327703:CES327709 COO327703:COO327709 CYK327703:CYK327709 DIG327703:DIG327709 DSC327703:DSC327709 EBY327703:EBY327709 ELU327703:ELU327709 EVQ327703:EVQ327709 FFM327703:FFM327709 FPI327703:FPI327709 FZE327703:FZE327709 GJA327703:GJA327709 GSW327703:GSW327709 HCS327703:HCS327709 HMO327703:HMO327709 HWK327703:HWK327709 IGG327703:IGG327709 IQC327703:IQC327709 IZY327703:IZY327709 JJU327703:JJU327709 JTQ327703:JTQ327709 KDM327703:KDM327709 KNI327703:KNI327709 KXE327703:KXE327709 LHA327703:LHA327709 LQW327703:LQW327709 MAS327703:MAS327709 MKO327703:MKO327709 MUK327703:MUK327709 NEG327703:NEG327709 NOC327703:NOC327709 NXY327703:NXY327709 OHU327703:OHU327709 ORQ327703:ORQ327709 PBM327703:PBM327709 PLI327703:PLI327709 PVE327703:PVE327709 QFA327703:QFA327709 QOW327703:QOW327709 QYS327703:QYS327709 RIO327703:RIO327709 RSK327703:RSK327709 SCG327703:SCG327709 SMC327703:SMC327709 SVY327703:SVY327709 TFU327703:TFU327709 TPQ327703:TPQ327709 TZM327703:TZM327709 UJI327703:UJI327709 UTE327703:UTE327709 VDA327703:VDA327709 VMW327703:VMW327709 VWS327703:VWS327709 WGO327703:WGO327709 WQK327703:WQK327709 XAG327703:XAG327709 EF393239:EF393245 NU393239:NU393245 XQ393239:XQ393245 AHM393239:AHM393245 ARI393239:ARI393245 BBE393239:BBE393245 BLA393239:BLA393245 BUW393239:BUW393245 CES393239:CES393245 COO393239:COO393245 CYK393239:CYK393245 DIG393239:DIG393245 DSC393239:DSC393245 EBY393239:EBY393245 ELU393239:ELU393245 EVQ393239:EVQ393245 FFM393239:FFM393245 FPI393239:FPI393245 FZE393239:FZE393245 GJA393239:GJA393245 GSW393239:GSW393245 HCS393239:HCS393245 HMO393239:HMO393245 HWK393239:HWK393245 IGG393239:IGG393245 IQC393239:IQC393245 IZY393239:IZY393245 JJU393239:JJU393245 JTQ393239:JTQ393245 KDM393239:KDM393245 KNI393239:KNI393245 KXE393239:KXE393245 LHA393239:LHA393245 LQW393239:LQW393245 MAS393239:MAS393245 MKO393239:MKO393245 MUK393239:MUK393245 NEG393239:NEG393245 NOC393239:NOC393245 NXY393239:NXY393245 OHU393239:OHU393245 ORQ393239:ORQ393245 PBM393239:PBM393245 PLI393239:PLI393245 PVE393239:PVE393245 QFA393239:QFA393245 QOW393239:QOW393245 QYS393239:QYS393245 RIO393239:RIO393245 RSK393239:RSK393245 SCG393239:SCG393245 SMC393239:SMC393245 SVY393239:SVY393245 TFU393239:TFU393245 TPQ393239:TPQ393245 TZM393239:TZM393245 UJI393239:UJI393245 UTE393239:UTE393245 VDA393239:VDA393245 VMW393239:VMW393245 VWS393239:VWS393245 WGO393239:WGO393245 WQK393239:WQK393245 XAG393239:XAG393245 EF458775:EF458781 NU458775:NU458781 XQ458775:XQ458781 AHM458775:AHM458781 ARI458775:ARI458781 BBE458775:BBE458781 BLA458775:BLA458781 BUW458775:BUW458781 CES458775:CES458781 COO458775:COO458781 CYK458775:CYK458781 DIG458775:DIG458781 DSC458775:DSC458781 EBY458775:EBY458781 ELU458775:ELU458781 EVQ458775:EVQ458781 FFM458775:FFM458781 FPI458775:FPI458781 FZE458775:FZE458781 GJA458775:GJA458781 GSW458775:GSW458781 HCS458775:HCS458781 HMO458775:HMO458781 HWK458775:HWK458781 IGG458775:IGG458781 IQC458775:IQC458781 IZY458775:IZY458781 JJU458775:JJU458781 JTQ458775:JTQ458781 KDM458775:KDM458781 KNI458775:KNI458781 KXE458775:KXE458781 LHA458775:LHA458781 LQW458775:LQW458781 MAS458775:MAS458781 MKO458775:MKO458781 MUK458775:MUK458781 NEG458775:NEG458781 NOC458775:NOC458781 NXY458775:NXY458781 OHU458775:OHU458781 ORQ458775:ORQ458781 PBM458775:PBM458781 PLI458775:PLI458781 PVE458775:PVE458781 QFA458775:QFA458781 QOW458775:QOW458781 QYS458775:QYS458781 RIO458775:RIO458781 RSK458775:RSK458781 SCG458775:SCG458781 SMC458775:SMC458781 SVY458775:SVY458781 TFU458775:TFU458781 TPQ458775:TPQ458781 TZM458775:TZM458781 UJI458775:UJI458781 UTE458775:UTE458781 VDA458775:VDA458781 VMW458775:VMW458781 VWS458775:VWS458781 WGO458775:WGO458781 WQK458775:WQK458781 XAG458775:XAG458781 EF524311:EF524317 NU524311:NU524317 XQ524311:XQ524317 AHM524311:AHM524317 ARI524311:ARI524317 BBE524311:BBE524317 BLA524311:BLA524317 BUW524311:BUW524317 CES524311:CES524317 COO524311:COO524317 CYK524311:CYK524317 DIG524311:DIG524317 DSC524311:DSC524317 EBY524311:EBY524317 ELU524311:ELU524317 EVQ524311:EVQ524317 FFM524311:FFM524317 FPI524311:FPI524317 FZE524311:FZE524317 GJA524311:GJA524317 GSW524311:GSW524317 HCS524311:HCS524317 HMO524311:HMO524317 HWK524311:HWK524317 IGG524311:IGG524317 IQC524311:IQC524317 IZY524311:IZY524317 JJU524311:JJU524317 JTQ524311:JTQ524317 KDM524311:KDM524317 KNI524311:KNI524317 KXE524311:KXE524317 LHA524311:LHA524317 LQW524311:LQW524317 MAS524311:MAS524317 MKO524311:MKO524317 MUK524311:MUK524317 NEG524311:NEG524317 NOC524311:NOC524317 NXY524311:NXY524317 OHU524311:OHU524317 ORQ524311:ORQ524317 PBM524311:PBM524317 PLI524311:PLI524317 PVE524311:PVE524317 QFA524311:QFA524317 QOW524311:QOW524317 QYS524311:QYS524317 RIO524311:RIO524317 RSK524311:RSK524317 SCG524311:SCG524317 SMC524311:SMC524317 SVY524311:SVY524317 TFU524311:TFU524317 TPQ524311:TPQ524317 TZM524311:TZM524317 UJI524311:UJI524317 UTE524311:UTE524317 VDA524311:VDA524317 VMW524311:VMW524317 VWS524311:VWS524317 WGO524311:WGO524317 WQK524311:WQK524317 XAG524311:XAG524317 EF589847:EF589853 NU589847:NU589853 XQ589847:XQ589853 AHM589847:AHM589853 ARI589847:ARI589853 BBE589847:BBE589853 BLA589847:BLA589853 BUW589847:BUW589853 CES589847:CES589853 COO589847:COO589853 CYK589847:CYK589853 DIG589847:DIG589853 DSC589847:DSC589853 EBY589847:EBY589853 ELU589847:ELU589853 EVQ589847:EVQ589853 FFM589847:FFM589853 FPI589847:FPI589853 FZE589847:FZE589853 GJA589847:GJA589853 GSW589847:GSW589853 HCS589847:HCS589853 HMO589847:HMO589853 HWK589847:HWK589853 IGG589847:IGG589853 IQC589847:IQC589853 IZY589847:IZY589853 JJU589847:JJU589853 JTQ589847:JTQ589853 KDM589847:KDM589853 KNI589847:KNI589853 KXE589847:KXE589853 LHA589847:LHA589853 LQW589847:LQW589853 MAS589847:MAS589853 MKO589847:MKO589853 MUK589847:MUK589853 NEG589847:NEG589853 NOC589847:NOC589853 NXY589847:NXY589853 OHU589847:OHU589853 ORQ589847:ORQ589853 PBM589847:PBM589853 PLI589847:PLI589853 PVE589847:PVE589853 QFA589847:QFA589853 QOW589847:QOW589853 QYS589847:QYS589853 RIO589847:RIO589853 RSK589847:RSK589853 SCG589847:SCG589853 SMC589847:SMC589853 SVY589847:SVY589853 TFU589847:TFU589853 TPQ589847:TPQ589853 TZM589847:TZM589853 UJI589847:UJI589853 UTE589847:UTE589853 VDA589847:VDA589853 VMW589847:VMW589853 VWS589847:VWS589853 WGO589847:WGO589853 WQK589847:WQK589853 XAG589847:XAG589853 EF655383:EF655389 NU655383:NU655389 XQ655383:XQ655389 AHM655383:AHM655389 ARI655383:ARI655389 BBE655383:BBE655389 BLA655383:BLA655389 BUW655383:BUW655389 CES655383:CES655389 COO655383:COO655389 CYK655383:CYK655389 DIG655383:DIG655389 DSC655383:DSC655389 EBY655383:EBY655389 ELU655383:ELU655389 EVQ655383:EVQ655389 FFM655383:FFM655389 FPI655383:FPI655389 FZE655383:FZE655389 GJA655383:GJA655389 GSW655383:GSW655389 HCS655383:HCS655389 HMO655383:HMO655389 HWK655383:HWK655389 IGG655383:IGG655389 IQC655383:IQC655389 IZY655383:IZY655389 JJU655383:JJU655389 JTQ655383:JTQ655389 KDM655383:KDM655389 KNI655383:KNI655389 KXE655383:KXE655389 LHA655383:LHA655389 LQW655383:LQW655389 MAS655383:MAS655389 MKO655383:MKO655389 MUK655383:MUK655389 NEG655383:NEG655389 NOC655383:NOC655389 NXY655383:NXY655389 OHU655383:OHU655389 ORQ655383:ORQ655389 PBM655383:PBM655389 PLI655383:PLI655389 PVE655383:PVE655389 QFA655383:QFA655389 QOW655383:QOW655389 QYS655383:QYS655389 RIO655383:RIO655389 RSK655383:RSK655389 SCG655383:SCG655389 SMC655383:SMC655389 SVY655383:SVY655389 TFU655383:TFU655389 TPQ655383:TPQ655389 TZM655383:TZM655389 UJI655383:UJI655389 UTE655383:UTE655389 VDA655383:VDA655389 VMW655383:VMW655389 VWS655383:VWS655389 WGO655383:WGO655389 WQK655383:WQK655389 XAG655383:XAG655389 EF720919:EF720925 NU720919:NU720925 XQ720919:XQ720925 AHM720919:AHM720925 ARI720919:ARI720925 BBE720919:BBE720925 BLA720919:BLA720925 BUW720919:BUW720925 CES720919:CES720925 COO720919:COO720925 CYK720919:CYK720925 DIG720919:DIG720925 DSC720919:DSC720925 EBY720919:EBY720925 ELU720919:ELU720925 EVQ720919:EVQ720925 FFM720919:FFM720925 FPI720919:FPI720925 FZE720919:FZE720925 GJA720919:GJA720925 GSW720919:GSW720925 HCS720919:HCS720925 HMO720919:HMO720925 HWK720919:HWK720925 IGG720919:IGG720925 IQC720919:IQC720925 IZY720919:IZY720925 JJU720919:JJU720925 JTQ720919:JTQ720925 KDM720919:KDM720925 KNI720919:KNI720925 KXE720919:KXE720925 LHA720919:LHA720925 LQW720919:LQW720925 MAS720919:MAS720925 MKO720919:MKO720925 MUK720919:MUK720925 NEG720919:NEG720925 NOC720919:NOC720925 NXY720919:NXY720925 OHU720919:OHU720925 ORQ720919:ORQ720925 PBM720919:PBM720925 PLI720919:PLI720925 PVE720919:PVE720925 QFA720919:QFA720925 QOW720919:QOW720925 QYS720919:QYS720925 RIO720919:RIO720925 RSK720919:RSK720925 SCG720919:SCG720925 SMC720919:SMC720925 SVY720919:SVY720925 TFU720919:TFU720925 TPQ720919:TPQ720925 TZM720919:TZM720925 UJI720919:UJI720925 UTE720919:UTE720925 VDA720919:VDA720925 VMW720919:VMW720925 VWS720919:VWS720925 WGO720919:WGO720925 WQK720919:WQK720925 XAG720919:XAG720925 EF786455:EF786461 NU786455:NU786461 XQ786455:XQ786461 AHM786455:AHM786461 ARI786455:ARI786461 BBE786455:BBE786461 BLA786455:BLA786461 BUW786455:BUW786461 CES786455:CES786461 COO786455:COO786461 CYK786455:CYK786461 DIG786455:DIG786461 DSC786455:DSC786461 EBY786455:EBY786461 ELU786455:ELU786461 EVQ786455:EVQ786461 FFM786455:FFM786461 FPI786455:FPI786461 FZE786455:FZE786461 GJA786455:GJA786461 GSW786455:GSW786461 HCS786455:HCS786461 HMO786455:HMO786461 HWK786455:HWK786461 IGG786455:IGG786461 IQC786455:IQC786461 IZY786455:IZY786461 JJU786455:JJU786461 JTQ786455:JTQ786461 KDM786455:KDM786461 KNI786455:KNI786461 KXE786455:KXE786461 LHA786455:LHA786461 LQW786455:LQW786461 MAS786455:MAS786461 MKO786455:MKO786461 MUK786455:MUK786461 NEG786455:NEG786461 NOC786455:NOC786461 NXY786455:NXY786461 OHU786455:OHU786461 ORQ786455:ORQ786461 PBM786455:PBM786461 PLI786455:PLI786461 PVE786455:PVE786461 QFA786455:QFA786461 QOW786455:QOW786461 QYS786455:QYS786461 RIO786455:RIO786461 RSK786455:RSK786461 SCG786455:SCG786461 SMC786455:SMC786461 SVY786455:SVY786461 TFU786455:TFU786461 TPQ786455:TPQ786461 TZM786455:TZM786461 UJI786455:UJI786461 UTE786455:UTE786461 VDA786455:VDA786461 VMW786455:VMW786461 VWS786455:VWS786461 WGO786455:WGO786461 WQK786455:WQK786461 XAG786455:XAG786461 EF851991:EF851997 NU851991:NU851997 XQ851991:XQ851997 AHM851991:AHM851997 ARI851991:ARI851997 BBE851991:BBE851997 BLA851991:BLA851997 BUW851991:BUW851997 CES851991:CES851997 COO851991:COO851997 CYK851991:CYK851997 DIG851991:DIG851997 DSC851991:DSC851997 EBY851991:EBY851997 ELU851991:ELU851997 EVQ851991:EVQ851997 FFM851991:FFM851997 FPI851991:FPI851997 FZE851991:FZE851997 GJA851991:GJA851997 GSW851991:GSW851997 HCS851991:HCS851997 HMO851991:HMO851997 HWK851991:HWK851997 IGG851991:IGG851997 IQC851991:IQC851997 IZY851991:IZY851997 JJU851991:JJU851997 JTQ851991:JTQ851997 KDM851991:KDM851997 KNI851991:KNI851997 KXE851991:KXE851997 LHA851991:LHA851997 LQW851991:LQW851997 MAS851991:MAS851997 MKO851991:MKO851997 MUK851991:MUK851997 NEG851991:NEG851997 NOC851991:NOC851997 NXY851991:NXY851997 OHU851991:OHU851997 ORQ851991:ORQ851997 PBM851991:PBM851997 PLI851991:PLI851997 PVE851991:PVE851997 QFA851991:QFA851997 QOW851991:QOW851997 QYS851991:QYS851997 RIO851991:RIO851997 RSK851991:RSK851997 SCG851991:SCG851997 SMC851991:SMC851997 SVY851991:SVY851997 TFU851991:TFU851997 TPQ851991:TPQ851997 TZM851991:TZM851997 UJI851991:UJI851997 UTE851991:UTE851997 VDA851991:VDA851997 VMW851991:VMW851997 VWS851991:VWS851997 WGO851991:WGO851997 WQK851991:WQK851997 XAG851991:XAG851997 EF917527:EF917533 NU917527:NU917533 XQ917527:XQ917533 AHM917527:AHM917533 ARI917527:ARI917533 BBE917527:BBE917533 BLA917527:BLA917533 BUW917527:BUW917533 CES917527:CES917533 COO917527:COO917533 CYK917527:CYK917533 DIG917527:DIG917533 DSC917527:DSC917533 EBY917527:EBY917533 ELU917527:ELU917533 EVQ917527:EVQ917533 FFM917527:FFM917533 FPI917527:FPI917533 FZE917527:FZE917533 GJA917527:GJA917533 GSW917527:GSW917533 HCS917527:HCS917533 HMO917527:HMO917533 HWK917527:HWK917533 IGG917527:IGG917533 IQC917527:IQC917533 IZY917527:IZY917533 JJU917527:JJU917533 JTQ917527:JTQ917533 KDM917527:KDM917533 KNI917527:KNI917533 KXE917527:KXE917533 LHA917527:LHA917533 LQW917527:LQW917533 MAS917527:MAS917533 MKO917527:MKO917533 MUK917527:MUK917533 NEG917527:NEG917533 NOC917527:NOC917533 NXY917527:NXY917533 OHU917527:OHU917533 ORQ917527:ORQ917533 PBM917527:PBM917533 PLI917527:PLI917533 PVE917527:PVE917533 QFA917527:QFA917533 QOW917527:QOW917533 QYS917527:QYS917533 RIO917527:RIO917533 RSK917527:RSK917533 SCG917527:SCG917533 SMC917527:SMC917533 SVY917527:SVY917533 TFU917527:TFU917533 TPQ917527:TPQ917533 TZM917527:TZM917533 UJI917527:UJI917533 UTE917527:UTE917533 VDA917527:VDA917533 VMW917527:VMW917533 VWS917527:VWS917533 WGO917527:WGO917533 WQK917527:WQK917533 XAG917527:XAG917533 EF983063:EF983069 NU983063:NU983069 XQ983063:XQ983069 AHM983063:AHM983069 ARI983063:ARI983069 BBE983063:BBE983069 BLA983063:BLA983069 BUW983063:BUW983069 CES983063:CES983069 COO983063:COO983069 CYK983063:CYK983069 DIG983063:DIG983069 DSC983063:DSC983069 EBY983063:EBY983069 ELU983063:ELU983069 EVQ983063:EVQ983069 FFM983063:FFM983069 FPI983063:FPI983069 FZE983063:FZE983069 GJA983063:GJA983069 GSW983063:GSW983069 HCS983063:HCS983069 HMO983063:HMO983069 HWK983063:HWK983069 IGG983063:IGG983069 IQC983063:IQC983069 IZY983063:IZY983069 JJU983063:JJU983069 JTQ983063:JTQ983069 KDM983063:KDM983069 KNI983063:KNI983069 KXE983063:KXE983069 LHA983063:LHA983069 LQW983063:LQW983069 MAS983063:MAS983069 MKO983063:MKO983069 MUK983063:MUK983069 NEG983063:NEG983069 NOC983063:NOC983069 NXY983063:NXY983069 OHU983063:OHU983069 ORQ983063:ORQ983069 PBM983063:PBM983069 PLI983063:PLI983069 PVE983063:PVE983069 QFA983063:QFA983069 QOW983063:QOW983069 QYS983063:QYS983069 RIO983063:RIO983069 RSK983063:RSK983069 SCG983063:SCG983069 SMC983063:SMC983069 SVY983063:SVY983069 TFU983063:TFU983069 TPQ983063:TPQ983069 TZM983063:TZM983069 UJI983063:UJI983069 UTE983063:UTE983069 VDA983063:VDA983069 VMW983063:VMW983069 VWS983063:VWS983069 WGO983063:WGO983069 WQK983063:WQK983069 XAN28:XAN29 OB28:OB29 XX28:XX29 AHT28:AHT29 ARP28:ARP29 BBL28:BBL29 BLH28:BLH29 BVD28:BVD29 CEZ28:CEZ29 COV28:COV29 CYR28:CYR29 DIN28:DIN29 DSJ28:DSJ29 ECF28:ECF29 EMB28:EMB29 EVX28:EVX29 FFT28:FFT29 FPP28:FPP29 FZL28:FZL29 GJH28:GJH29 GTD28:GTD29 HCZ28:HCZ29 HMV28:HMV29 HWR28:HWR29 IGN28:IGN29 IQJ28:IQJ29 JAF28:JAF29 JKB28:JKB29 JTX28:JTX29 KDT28:KDT29 KNP28:KNP29 KXL28:KXL29 LHH28:LHH29 LRD28:LRD29 MAZ28:MAZ29 MKV28:MKV29 MUR28:MUR29 NEN28:NEN29 NOJ28:NOJ29 NYF28:NYF29 OIB28:OIB29 ORX28:ORX29 PBT28:PBT29 PLP28:PLP29 PVL28:PVL29 QFH28:QFH29 QPD28:QPD29 QYZ28:QYZ29 RIV28:RIV29 RSR28:RSR29 SCN28:SCN29 SMJ28:SMJ29 SWF28:SWF29 TGB28:TGB29 TPX28:TPX29 TZT28:TZT29 UJP28:UJP29 UTL28:UTL29 VDH28:VDH29 VND28:VND29 VWZ28:VWZ29 WGV28:WGV29 WQR28:WQR29 XAN33:XAN34 OB33:OB34 XX33:XX34 AHT33:AHT34 ARP33:ARP34 BBL33:BBL34 BLH33:BLH34 BVD33:BVD34 CEZ33:CEZ34 COV33:COV34 CYR33:CYR34 DIN33:DIN34 DSJ33:DSJ34 ECF33:ECF34 EMB33:EMB34 EVX33:EVX34 FFT33:FFT34 FPP33:FPP34 FZL33:FZL34 GJH33:GJH34 GTD33:GTD34 HCZ33:HCZ34 HMV33:HMV34 HWR33:HWR34 IGN33:IGN34 IQJ33:IQJ34 JAF33:JAF34 JKB33:JKB34 JTX33:JTX34 KDT33:KDT34 KNP33:KNP34 KXL33:KXL34 LHH33:LHH34 LRD33:LRD34 MAZ33:MAZ34 MKV33:MKV34 MUR33:MUR34 NEN33:NEN34 NOJ33:NOJ34 NYF33:NYF34 OIB33:OIB34 ORX33:ORX34 PBT33:PBT34 PLP33:PLP34 PVL33:PVL34 QFH33:QFH34 QPD33:QPD34 QYZ33:QYZ34 RIV33:RIV34 RSR33:RSR34 SCN33:SCN34 SMJ33:SMJ34 SWF33:SWF34 TGB33:TGB34 TPX33:TPX34 TZT33:TZT34 UJP33:UJP34 UTL33:UTL34 VDH33:VDH34 VND33:VND34 VWZ33:VWZ34 WGV33:WGV34 WQR33:WQR34">
      <formula1>900</formula1>
    </dataValidation>
    <dataValidation type="list" allowBlank="1" showInputMessage="1" errorTitle="Ошибка" error="Выберите значение из списка" prompt="Выберите значение из списка" sqref="WZR983069 NF24 XB24 AGX24 AQT24 BAP24 BKL24 BUH24 CED24 CNZ24 CXV24 DHR24 DRN24 EBJ24 ELF24 EVB24 FEX24 FOT24 FYP24 GIL24 GSH24 HCD24 HLZ24 HVV24 IFR24 IPN24 IZJ24 JJF24 JTB24 KCX24 KMT24 KWP24 LGL24 LQH24 MAD24 MJZ24 MTV24 NDR24 NNN24 NXJ24 OHF24 ORB24 PAX24 PKT24 PUP24 QEL24 QOH24 QYD24 RHZ24 RRV24 SBR24 SLN24 SVJ24 TFF24 TPB24 TYX24 UIT24 USP24 VCL24 VMH24 VWD24 WFZ24 WPV24 WZR24 M65565 NF65565 XB65565 AGX65565 AQT65565 BAP65565 BKL65565 BUH65565 CED65565 CNZ65565 CXV65565 DHR65565 DRN65565 EBJ65565 ELF65565 EVB65565 FEX65565 FOT65565 FYP65565 GIL65565 GSH65565 HCD65565 HLZ65565 HVV65565 IFR65565 IPN65565 IZJ65565 JJF65565 JTB65565 KCX65565 KMT65565 KWP65565 LGL65565 LQH65565 MAD65565 MJZ65565 MTV65565 NDR65565 NNN65565 NXJ65565 OHF65565 ORB65565 PAX65565 PKT65565 PUP65565 QEL65565 QOH65565 QYD65565 RHZ65565 RRV65565 SBR65565 SLN65565 SVJ65565 TFF65565 TPB65565 TYX65565 UIT65565 USP65565 VCL65565 VMH65565 VWD65565 WFZ65565 WPV65565 WZR65565 M131101 NF131101 XB131101 AGX131101 AQT131101 BAP131101 BKL131101 BUH131101 CED131101 CNZ131101 CXV131101 DHR131101 DRN131101 EBJ131101 ELF131101 EVB131101 FEX131101 FOT131101 FYP131101 GIL131101 GSH131101 HCD131101 HLZ131101 HVV131101 IFR131101 IPN131101 IZJ131101 JJF131101 JTB131101 KCX131101 KMT131101 KWP131101 LGL131101 LQH131101 MAD131101 MJZ131101 MTV131101 NDR131101 NNN131101 NXJ131101 OHF131101 ORB131101 PAX131101 PKT131101 PUP131101 QEL131101 QOH131101 QYD131101 RHZ131101 RRV131101 SBR131101 SLN131101 SVJ131101 TFF131101 TPB131101 TYX131101 UIT131101 USP131101 VCL131101 VMH131101 VWD131101 WFZ131101 WPV131101 WZR131101 M196637 NF196637 XB196637 AGX196637 AQT196637 BAP196637 BKL196637 BUH196637 CED196637 CNZ196637 CXV196637 DHR196637 DRN196637 EBJ196637 ELF196637 EVB196637 FEX196637 FOT196637 FYP196637 GIL196637 GSH196637 HCD196637 HLZ196637 HVV196637 IFR196637 IPN196637 IZJ196637 JJF196637 JTB196637 KCX196637 KMT196637 KWP196637 LGL196637 LQH196637 MAD196637 MJZ196637 MTV196637 NDR196637 NNN196637 NXJ196637 OHF196637 ORB196637 PAX196637 PKT196637 PUP196637 QEL196637 QOH196637 QYD196637 RHZ196637 RRV196637 SBR196637 SLN196637 SVJ196637 TFF196637 TPB196637 TYX196637 UIT196637 USP196637 VCL196637 VMH196637 VWD196637 WFZ196637 WPV196637 WZR196637 M262173 NF262173 XB262173 AGX262173 AQT262173 BAP262173 BKL262173 BUH262173 CED262173 CNZ262173 CXV262173 DHR262173 DRN262173 EBJ262173 ELF262173 EVB262173 FEX262173 FOT262173 FYP262173 GIL262173 GSH262173 HCD262173 HLZ262173 HVV262173 IFR262173 IPN262173 IZJ262173 JJF262173 JTB262173 KCX262173 KMT262173 KWP262173 LGL262173 LQH262173 MAD262173 MJZ262173 MTV262173 NDR262173 NNN262173 NXJ262173 OHF262173 ORB262173 PAX262173 PKT262173 PUP262173 QEL262173 QOH262173 QYD262173 RHZ262173 RRV262173 SBR262173 SLN262173 SVJ262173 TFF262173 TPB262173 TYX262173 UIT262173 USP262173 VCL262173 VMH262173 VWD262173 WFZ262173 WPV262173 WZR262173 M327709 NF327709 XB327709 AGX327709 AQT327709 BAP327709 BKL327709 BUH327709 CED327709 CNZ327709 CXV327709 DHR327709 DRN327709 EBJ327709 ELF327709 EVB327709 FEX327709 FOT327709 FYP327709 GIL327709 GSH327709 HCD327709 HLZ327709 HVV327709 IFR327709 IPN327709 IZJ327709 JJF327709 JTB327709 KCX327709 KMT327709 KWP327709 LGL327709 LQH327709 MAD327709 MJZ327709 MTV327709 NDR327709 NNN327709 NXJ327709 OHF327709 ORB327709 PAX327709 PKT327709 PUP327709 QEL327709 QOH327709 QYD327709 RHZ327709 RRV327709 SBR327709 SLN327709 SVJ327709 TFF327709 TPB327709 TYX327709 UIT327709 USP327709 VCL327709 VMH327709 VWD327709 WFZ327709 WPV327709 WZR327709 M393245 NF393245 XB393245 AGX393245 AQT393245 BAP393245 BKL393245 BUH393245 CED393245 CNZ393245 CXV393245 DHR393245 DRN393245 EBJ393245 ELF393245 EVB393245 FEX393245 FOT393245 FYP393245 GIL393245 GSH393245 HCD393245 HLZ393245 HVV393245 IFR393245 IPN393245 IZJ393245 JJF393245 JTB393245 KCX393245 KMT393245 KWP393245 LGL393245 LQH393245 MAD393245 MJZ393245 MTV393245 NDR393245 NNN393245 NXJ393245 OHF393245 ORB393245 PAX393245 PKT393245 PUP393245 QEL393245 QOH393245 QYD393245 RHZ393245 RRV393245 SBR393245 SLN393245 SVJ393245 TFF393245 TPB393245 TYX393245 UIT393245 USP393245 VCL393245 VMH393245 VWD393245 WFZ393245 WPV393245 WZR393245 M458781 NF458781 XB458781 AGX458781 AQT458781 BAP458781 BKL458781 BUH458781 CED458781 CNZ458781 CXV458781 DHR458781 DRN458781 EBJ458781 ELF458781 EVB458781 FEX458781 FOT458781 FYP458781 GIL458781 GSH458781 HCD458781 HLZ458781 HVV458781 IFR458781 IPN458781 IZJ458781 JJF458781 JTB458781 KCX458781 KMT458781 KWP458781 LGL458781 LQH458781 MAD458781 MJZ458781 MTV458781 NDR458781 NNN458781 NXJ458781 OHF458781 ORB458781 PAX458781 PKT458781 PUP458781 QEL458781 QOH458781 QYD458781 RHZ458781 RRV458781 SBR458781 SLN458781 SVJ458781 TFF458781 TPB458781 TYX458781 UIT458781 USP458781 VCL458781 VMH458781 VWD458781 WFZ458781 WPV458781 WZR458781 M524317 NF524317 XB524317 AGX524317 AQT524317 BAP524317 BKL524317 BUH524317 CED524317 CNZ524317 CXV524317 DHR524317 DRN524317 EBJ524317 ELF524317 EVB524317 FEX524317 FOT524317 FYP524317 GIL524317 GSH524317 HCD524317 HLZ524317 HVV524317 IFR524317 IPN524317 IZJ524317 JJF524317 JTB524317 KCX524317 KMT524317 KWP524317 LGL524317 LQH524317 MAD524317 MJZ524317 MTV524317 NDR524317 NNN524317 NXJ524317 OHF524317 ORB524317 PAX524317 PKT524317 PUP524317 QEL524317 QOH524317 QYD524317 RHZ524317 RRV524317 SBR524317 SLN524317 SVJ524317 TFF524317 TPB524317 TYX524317 UIT524317 USP524317 VCL524317 VMH524317 VWD524317 WFZ524317 WPV524317 WZR524317 M589853 NF589853 XB589853 AGX589853 AQT589853 BAP589853 BKL589853 BUH589853 CED589853 CNZ589853 CXV589853 DHR589853 DRN589853 EBJ589853 ELF589853 EVB589853 FEX589853 FOT589853 FYP589853 GIL589853 GSH589853 HCD589853 HLZ589853 HVV589853 IFR589853 IPN589853 IZJ589853 JJF589853 JTB589853 KCX589853 KMT589853 KWP589853 LGL589853 LQH589853 MAD589853 MJZ589853 MTV589853 NDR589853 NNN589853 NXJ589853 OHF589853 ORB589853 PAX589853 PKT589853 PUP589853 QEL589853 QOH589853 QYD589853 RHZ589853 RRV589853 SBR589853 SLN589853 SVJ589853 TFF589853 TPB589853 TYX589853 UIT589853 USP589853 VCL589853 VMH589853 VWD589853 WFZ589853 WPV589853 WZR589853 M655389 NF655389 XB655389 AGX655389 AQT655389 BAP655389 BKL655389 BUH655389 CED655389 CNZ655389 CXV655389 DHR655389 DRN655389 EBJ655389 ELF655389 EVB655389 FEX655389 FOT655389 FYP655389 GIL655389 GSH655389 HCD655389 HLZ655389 HVV655389 IFR655389 IPN655389 IZJ655389 JJF655389 JTB655389 KCX655389 KMT655389 KWP655389 LGL655389 LQH655389 MAD655389 MJZ655389 MTV655389 NDR655389 NNN655389 NXJ655389 OHF655389 ORB655389 PAX655389 PKT655389 PUP655389 QEL655389 QOH655389 QYD655389 RHZ655389 RRV655389 SBR655389 SLN655389 SVJ655389 TFF655389 TPB655389 TYX655389 UIT655389 USP655389 VCL655389 VMH655389 VWD655389 WFZ655389 WPV655389 WZR655389 M720925 NF720925 XB720925 AGX720925 AQT720925 BAP720925 BKL720925 BUH720925 CED720925 CNZ720925 CXV720925 DHR720925 DRN720925 EBJ720925 ELF720925 EVB720925 FEX720925 FOT720925 FYP720925 GIL720925 GSH720925 HCD720925 HLZ720925 HVV720925 IFR720925 IPN720925 IZJ720925 JJF720925 JTB720925 KCX720925 KMT720925 KWP720925 LGL720925 LQH720925 MAD720925 MJZ720925 MTV720925 NDR720925 NNN720925 NXJ720925 OHF720925 ORB720925 PAX720925 PKT720925 PUP720925 QEL720925 QOH720925 QYD720925 RHZ720925 RRV720925 SBR720925 SLN720925 SVJ720925 TFF720925 TPB720925 TYX720925 UIT720925 USP720925 VCL720925 VMH720925 VWD720925 WFZ720925 WPV720925 WZR720925 M786461 NF786461 XB786461 AGX786461 AQT786461 BAP786461 BKL786461 BUH786461 CED786461 CNZ786461 CXV786461 DHR786461 DRN786461 EBJ786461 ELF786461 EVB786461 FEX786461 FOT786461 FYP786461 GIL786461 GSH786461 HCD786461 HLZ786461 HVV786461 IFR786461 IPN786461 IZJ786461 JJF786461 JTB786461 KCX786461 KMT786461 KWP786461 LGL786461 LQH786461 MAD786461 MJZ786461 MTV786461 NDR786461 NNN786461 NXJ786461 OHF786461 ORB786461 PAX786461 PKT786461 PUP786461 QEL786461 QOH786461 QYD786461 RHZ786461 RRV786461 SBR786461 SLN786461 SVJ786461 TFF786461 TPB786461 TYX786461 UIT786461 USP786461 VCL786461 VMH786461 VWD786461 WFZ786461 WPV786461 WZR786461 M851997 NF851997 XB851997 AGX851997 AQT851997 BAP851997 BKL851997 BUH851997 CED851997 CNZ851997 CXV851997 DHR851997 DRN851997 EBJ851997 ELF851997 EVB851997 FEX851997 FOT851997 FYP851997 GIL851997 GSH851997 HCD851997 HLZ851997 HVV851997 IFR851997 IPN851997 IZJ851997 JJF851997 JTB851997 KCX851997 KMT851997 KWP851997 LGL851997 LQH851997 MAD851997 MJZ851997 MTV851997 NDR851997 NNN851997 NXJ851997 OHF851997 ORB851997 PAX851997 PKT851997 PUP851997 QEL851997 QOH851997 QYD851997 RHZ851997 RRV851997 SBR851997 SLN851997 SVJ851997 TFF851997 TPB851997 TYX851997 UIT851997 USP851997 VCL851997 VMH851997 VWD851997 WFZ851997 WPV851997 WZR851997 M917533 NF917533 XB917533 AGX917533 AQT917533 BAP917533 BKL917533 BUH917533 CED917533 CNZ917533 CXV917533 DHR917533 DRN917533 EBJ917533 ELF917533 EVB917533 FEX917533 FOT917533 FYP917533 GIL917533 GSH917533 HCD917533 HLZ917533 HVV917533 IFR917533 IPN917533 IZJ917533 JJF917533 JTB917533 KCX917533 KMT917533 KWP917533 LGL917533 LQH917533 MAD917533 MJZ917533 MTV917533 NDR917533 NNN917533 NXJ917533 OHF917533 ORB917533 PAX917533 PKT917533 PUP917533 QEL917533 QOH917533 QYD917533 RHZ917533 RRV917533 SBR917533 SLN917533 SVJ917533 TFF917533 TPB917533 TYX917533 UIT917533 USP917533 VCL917533 VMH917533 VWD917533 WFZ917533 WPV917533 WZR917533 M983069 NF983069 XB983069 AGX983069 AQT983069 BAP983069 BKL983069 BUH983069 CED983069 CNZ983069 CXV983069 DHR983069 DRN983069 EBJ983069 ELF983069 EVB983069 FEX983069 FOT983069 FYP983069 GIL983069 GSH983069 HCD983069 HLZ983069 HVV983069 IFR983069 IPN983069 IZJ983069 JJF983069 JTB983069 KCX983069 KMT983069 KWP983069 LGL983069 LQH983069 MAD983069 MJZ983069 MTV983069 NDR983069 NNN983069 NXJ983069 OHF983069 ORB983069 PAX983069 PKT983069 PUP983069 QEL983069 QOH983069 QYD983069 RHZ983069 RRV983069 SBR983069 SLN983069 SVJ983069 TFF983069 TPB983069 TYX983069 UIT983069 USP983069 VCL983069 VMH983069 VWD983069 WFZ983069 WPV983069 WQC29 WZY29 NM29 XI29 AHE29 ARA29 BAW29 BKS29 BUO29 CEK29 COG29 CYC29 DHY29 DRU29 EBQ29 ELM29 EVI29 FFE29 FPA29 FYW29 GIS29 GSO29 HCK29 HMG29 HWC29 IFY29 IPU29 IZQ29 JJM29 JTI29 KDE29 KNA29 KWW29 LGS29 LQO29 MAK29 MKG29 MUC29 NDY29 NNU29 NXQ29 OHM29 ORI29 PBE29 PLA29 PUW29 QES29 QOO29 QYK29 RIG29 RSC29 SBY29 SLU29 SVQ29 TFM29 TPI29 TZE29 UJA29 USW29 VCS29 VMO29 VWK29 WGG29 WQC34 WZY34 NM34 XI34 AHE34 ARA34 BAW34 BKS34 BUO34 CEK34 COG34 CYC34 DHY34 DRU34 EBQ34 ELM34 EVI34 FFE34 FPA34 FYW34 GIS34 GSO34 HCK34 HMG34 HWC34 IFY34 IPU34 IZQ34 JJM34 JTI34 KDE34 KNA34 KWW34 LGS34 LQO34 MAK34 MKG34 MUC34 NDY34 NNU34 NXQ34 OHM34 ORI34 PBE34 PLA34 PUW34 QES34 QOO34 QYK34 RIG34 RSC34 SBY34 SLU34 SVQ34 TFM34 TPI34 TZE34 UJA34 USW34 VCS34 VMO34 VWK34 WGG3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L24 AHH24 ARD24 BAZ24 BKV24 BUR24 CEN24 COJ24 CYF24 DIB24 DRX24 EBT24 ELP24 EVL24 FFH24 FPD24 FYZ24 GIV24 GSR24 HCN24 HMJ24 HWF24 IGB24 IPX24 IZT24 JJP24 JTL24 KDH24 KND24 KWZ24 LGV24 LQR24 MAN24 MKJ24 MUF24 NEB24 NNX24 NXT24 OHP24 ORL24 PBH24 PLD24 PUZ24 QEV24 QOR24 QYN24 RIJ24 RSF24 SCB24 SLX24 SVT24 TFP24 TPL24 TZH24 UJD24 USZ24 VCV24 VMR24 VWN24 WGJ24 WQF24 XAB24 Y24 NR24 W65565:W65566 NP65565:NP65566 XL65565:XL65566 AHH65565:AHH65566 ARD65565:ARD65566 BAZ65565:BAZ65566 BKV65565:BKV65566 BUR65565:BUR65566 CEN65565:CEN65566 COJ65565:COJ65566 CYF65565:CYF65566 DIB65565:DIB65566 DRX65565:DRX65566 EBT65565:EBT65566 ELP65565:ELP65566 EVL65565:EVL65566 FFH65565:FFH65566 FPD65565:FPD65566 FYZ65565:FYZ65566 GIV65565:GIV65566 GSR65565:GSR65566 HCN65565:HCN65566 HMJ65565:HMJ65566 HWF65565:HWF65566 IGB65565:IGB65566 IPX65565:IPX65566 IZT65565:IZT65566 JJP65565:JJP65566 JTL65565:JTL65566 KDH65565:KDH65566 KND65565:KND65566 KWZ65565:KWZ65566 LGV65565:LGV65566 LQR65565:LQR65566 MAN65565:MAN65566 MKJ65565:MKJ65566 MUF65565:MUF65566 NEB65565:NEB65566 NNX65565:NNX65566 NXT65565:NXT65566 OHP65565:OHP65566 ORL65565:ORL65566 PBH65565:PBH65566 PLD65565:PLD65566 PUZ65565:PUZ65566 QEV65565:QEV65566 QOR65565:QOR65566 QYN65565:QYN65566 RIJ65565:RIJ65566 RSF65565:RSF65566 SCB65565:SCB65566 SLX65565:SLX65566 SVT65565:SVT65566 TFP65565:TFP65566 TPL65565:TPL65566 TZH65565:TZH65566 UJD65565:UJD65566 USZ65565:USZ65566 VCV65565:VCV65566 VMR65565:VMR65566 VWN65565:VWN65566 WGJ65565:WGJ65566 WQF65565:WQF65566 XAB65565:XAB65566 W131101:W131102 NP131101:NP131102 XL131101:XL131102 AHH131101:AHH131102 ARD131101:ARD131102 BAZ131101:BAZ131102 BKV131101:BKV131102 BUR131101:BUR131102 CEN131101:CEN131102 COJ131101:COJ131102 CYF131101:CYF131102 DIB131101:DIB131102 DRX131101:DRX131102 EBT131101:EBT131102 ELP131101:ELP131102 EVL131101:EVL131102 FFH131101:FFH131102 FPD131101:FPD131102 FYZ131101:FYZ131102 GIV131101:GIV131102 GSR131101:GSR131102 HCN131101:HCN131102 HMJ131101:HMJ131102 HWF131101:HWF131102 IGB131101:IGB131102 IPX131101:IPX131102 IZT131101:IZT131102 JJP131101:JJP131102 JTL131101:JTL131102 KDH131101:KDH131102 KND131101:KND131102 KWZ131101:KWZ131102 LGV131101:LGV131102 LQR131101:LQR131102 MAN131101:MAN131102 MKJ131101:MKJ131102 MUF131101:MUF131102 NEB131101:NEB131102 NNX131101:NNX131102 NXT131101:NXT131102 OHP131101:OHP131102 ORL131101:ORL131102 PBH131101:PBH131102 PLD131101:PLD131102 PUZ131101:PUZ131102 QEV131101:QEV131102 QOR131101:QOR131102 QYN131101:QYN131102 RIJ131101:RIJ131102 RSF131101:RSF131102 SCB131101:SCB131102 SLX131101:SLX131102 SVT131101:SVT131102 TFP131101:TFP131102 TPL131101:TPL131102 TZH131101:TZH131102 UJD131101:UJD131102 USZ131101:USZ131102 VCV131101:VCV131102 VMR131101:VMR131102 VWN131101:VWN131102 WGJ131101:WGJ131102 WQF131101:WQF131102 XAB131101:XAB131102 W196637:W196638 NP196637:NP196638 XL196637:XL196638 AHH196637:AHH196638 ARD196637:ARD196638 BAZ196637:BAZ196638 BKV196637:BKV196638 BUR196637:BUR196638 CEN196637:CEN196638 COJ196637:COJ196638 CYF196637:CYF196638 DIB196637:DIB196638 DRX196637:DRX196638 EBT196637:EBT196638 ELP196637:ELP196638 EVL196637:EVL196638 FFH196637:FFH196638 FPD196637:FPD196638 FYZ196637:FYZ196638 GIV196637:GIV196638 GSR196637:GSR196638 HCN196637:HCN196638 HMJ196637:HMJ196638 HWF196637:HWF196638 IGB196637:IGB196638 IPX196637:IPX196638 IZT196637:IZT196638 JJP196637:JJP196638 JTL196637:JTL196638 KDH196637:KDH196638 KND196637:KND196638 KWZ196637:KWZ196638 LGV196637:LGV196638 LQR196637:LQR196638 MAN196637:MAN196638 MKJ196637:MKJ196638 MUF196637:MUF196638 NEB196637:NEB196638 NNX196637:NNX196638 NXT196637:NXT196638 OHP196637:OHP196638 ORL196637:ORL196638 PBH196637:PBH196638 PLD196637:PLD196638 PUZ196637:PUZ196638 QEV196637:QEV196638 QOR196637:QOR196638 QYN196637:QYN196638 RIJ196637:RIJ196638 RSF196637:RSF196638 SCB196637:SCB196638 SLX196637:SLX196638 SVT196637:SVT196638 TFP196637:TFP196638 TPL196637:TPL196638 TZH196637:TZH196638 UJD196637:UJD196638 USZ196637:USZ196638 VCV196637:VCV196638 VMR196637:VMR196638 VWN196637:VWN196638 WGJ196637:WGJ196638 WQF196637:WQF196638 XAB196637:XAB196638 W262173:W262174 NP262173:NP262174 XL262173:XL262174 AHH262173:AHH262174 ARD262173:ARD262174 BAZ262173:BAZ262174 BKV262173:BKV262174 BUR262173:BUR262174 CEN262173:CEN262174 COJ262173:COJ262174 CYF262173:CYF262174 DIB262173:DIB262174 DRX262173:DRX262174 EBT262173:EBT262174 ELP262173:ELP262174 EVL262173:EVL262174 FFH262173:FFH262174 FPD262173:FPD262174 FYZ262173:FYZ262174 GIV262173:GIV262174 GSR262173:GSR262174 HCN262173:HCN262174 HMJ262173:HMJ262174 HWF262173:HWF262174 IGB262173:IGB262174 IPX262173:IPX262174 IZT262173:IZT262174 JJP262173:JJP262174 JTL262173:JTL262174 KDH262173:KDH262174 KND262173:KND262174 KWZ262173:KWZ262174 LGV262173:LGV262174 LQR262173:LQR262174 MAN262173:MAN262174 MKJ262173:MKJ262174 MUF262173:MUF262174 NEB262173:NEB262174 NNX262173:NNX262174 NXT262173:NXT262174 OHP262173:OHP262174 ORL262173:ORL262174 PBH262173:PBH262174 PLD262173:PLD262174 PUZ262173:PUZ262174 QEV262173:QEV262174 QOR262173:QOR262174 QYN262173:QYN262174 RIJ262173:RIJ262174 RSF262173:RSF262174 SCB262173:SCB262174 SLX262173:SLX262174 SVT262173:SVT262174 TFP262173:TFP262174 TPL262173:TPL262174 TZH262173:TZH262174 UJD262173:UJD262174 USZ262173:USZ262174 VCV262173:VCV262174 VMR262173:VMR262174 VWN262173:VWN262174 WGJ262173:WGJ262174 WQF262173:WQF262174 XAB262173:XAB262174 W327709:W327710 NP327709:NP327710 XL327709:XL327710 AHH327709:AHH327710 ARD327709:ARD327710 BAZ327709:BAZ327710 BKV327709:BKV327710 BUR327709:BUR327710 CEN327709:CEN327710 COJ327709:COJ327710 CYF327709:CYF327710 DIB327709:DIB327710 DRX327709:DRX327710 EBT327709:EBT327710 ELP327709:ELP327710 EVL327709:EVL327710 FFH327709:FFH327710 FPD327709:FPD327710 FYZ327709:FYZ327710 GIV327709:GIV327710 GSR327709:GSR327710 HCN327709:HCN327710 HMJ327709:HMJ327710 HWF327709:HWF327710 IGB327709:IGB327710 IPX327709:IPX327710 IZT327709:IZT327710 JJP327709:JJP327710 JTL327709:JTL327710 KDH327709:KDH327710 KND327709:KND327710 KWZ327709:KWZ327710 LGV327709:LGV327710 LQR327709:LQR327710 MAN327709:MAN327710 MKJ327709:MKJ327710 MUF327709:MUF327710 NEB327709:NEB327710 NNX327709:NNX327710 NXT327709:NXT327710 OHP327709:OHP327710 ORL327709:ORL327710 PBH327709:PBH327710 PLD327709:PLD327710 PUZ327709:PUZ327710 QEV327709:QEV327710 QOR327709:QOR327710 QYN327709:QYN327710 RIJ327709:RIJ327710 RSF327709:RSF327710 SCB327709:SCB327710 SLX327709:SLX327710 SVT327709:SVT327710 TFP327709:TFP327710 TPL327709:TPL327710 TZH327709:TZH327710 UJD327709:UJD327710 USZ327709:USZ327710 VCV327709:VCV327710 VMR327709:VMR327710 VWN327709:VWN327710 WGJ327709:WGJ327710 WQF327709:WQF327710 XAB327709:XAB327710 W393245:W393246 NP393245:NP393246 XL393245:XL393246 AHH393245:AHH393246 ARD393245:ARD393246 BAZ393245:BAZ393246 BKV393245:BKV393246 BUR393245:BUR393246 CEN393245:CEN393246 COJ393245:COJ393246 CYF393245:CYF393246 DIB393245:DIB393246 DRX393245:DRX393246 EBT393245:EBT393246 ELP393245:ELP393246 EVL393245:EVL393246 FFH393245:FFH393246 FPD393245:FPD393246 FYZ393245:FYZ393246 GIV393245:GIV393246 GSR393245:GSR393246 HCN393245:HCN393246 HMJ393245:HMJ393246 HWF393245:HWF393246 IGB393245:IGB393246 IPX393245:IPX393246 IZT393245:IZT393246 JJP393245:JJP393246 JTL393245:JTL393246 KDH393245:KDH393246 KND393245:KND393246 KWZ393245:KWZ393246 LGV393245:LGV393246 LQR393245:LQR393246 MAN393245:MAN393246 MKJ393245:MKJ393246 MUF393245:MUF393246 NEB393245:NEB393246 NNX393245:NNX393246 NXT393245:NXT393246 OHP393245:OHP393246 ORL393245:ORL393246 PBH393245:PBH393246 PLD393245:PLD393246 PUZ393245:PUZ393246 QEV393245:QEV393246 QOR393245:QOR393246 QYN393245:QYN393246 RIJ393245:RIJ393246 RSF393245:RSF393246 SCB393245:SCB393246 SLX393245:SLX393246 SVT393245:SVT393246 TFP393245:TFP393246 TPL393245:TPL393246 TZH393245:TZH393246 UJD393245:UJD393246 USZ393245:USZ393246 VCV393245:VCV393246 VMR393245:VMR393246 VWN393245:VWN393246 WGJ393245:WGJ393246 WQF393245:WQF393246 XAB393245:XAB393246 W458781:W458782 NP458781:NP458782 XL458781:XL458782 AHH458781:AHH458782 ARD458781:ARD458782 BAZ458781:BAZ458782 BKV458781:BKV458782 BUR458781:BUR458782 CEN458781:CEN458782 COJ458781:COJ458782 CYF458781:CYF458782 DIB458781:DIB458782 DRX458781:DRX458782 EBT458781:EBT458782 ELP458781:ELP458782 EVL458781:EVL458782 FFH458781:FFH458782 FPD458781:FPD458782 FYZ458781:FYZ458782 GIV458781:GIV458782 GSR458781:GSR458782 HCN458781:HCN458782 HMJ458781:HMJ458782 HWF458781:HWF458782 IGB458781:IGB458782 IPX458781:IPX458782 IZT458781:IZT458782 JJP458781:JJP458782 JTL458781:JTL458782 KDH458781:KDH458782 KND458781:KND458782 KWZ458781:KWZ458782 LGV458781:LGV458782 LQR458781:LQR458782 MAN458781:MAN458782 MKJ458781:MKJ458782 MUF458781:MUF458782 NEB458781:NEB458782 NNX458781:NNX458782 NXT458781:NXT458782 OHP458781:OHP458782 ORL458781:ORL458782 PBH458781:PBH458782 PLD458781:PLD458782 PUZ458781:PUZ458782 QEV458781:QEV458782 QOR458781:QOR458782 QYN458781:QYN458782 RIJ458781:RIJ458782 RSF458781:RSF458782 SCB458781:SCB458782 SLX458781:SLX458782 SVT458781:SVT458782 TFP458781:TFP458782 TPL458781:TPL458782 TZH458781:TZH458782 UJD458781:UJD458782 USZ458781:USZ458782 VCV458781:VCV458782 VMR458781:VMR458782 VWN458781:VWN458782 WGJ458781:WGJ458782 WQF458781:WQF458782 XAB458781:XAB458782 W524317:W524318 NP524317:NP524318 XL524317:XL524318 AHH524317:AHH524318 ARD524317:ARD524318 BAZ524317:BAZ524318 BKV524317:BKV524318 BUR524317:BUR524318 CEN524317:CEN524318 COJ524317:COJ524318 CYF524317:CYF524318 DIB524317:DIB524318 DRX524317:DRX524318 EBT524317:EBT524318 ELP524317:ELP524318 EVL524317:EVL524318 FFH524317:FFH524318 FPD524317:FPD524318 FYZ524317:FYZ524318 GIV524317:GIV524318 GSR524317:GSR524318 HCN524317:HCN524318 HMJ524317:HMJ524318 HWF524317:HWF524318 IGB524317:IGB524318 IPX524317:IPX524318 IZT524317:IZT524318 JJP524317:JJP524318 JTL524317:JTL524318 KDH524317:KDH524318 KND524317:KND524318 KWZ524317:KWZ524318 LGV524317:LGV524318 LQR524317:LQR524318 MAN524317:MAN524318 MKJ524317:MKJ524318 MUF524317:MUF524318 NEB524317:NEB524318 NNX524317:NNX524318 NXT524317:NXT524318 OHP524317:OHP524318 ORL524317:ORL524318 PBH524317:PBH524318 PLD524317:PLD524318 PUZ524317:PUZ524318 QEV524317:QEV524318 QOR524317:QOR524318 QYN524317:QYN524318 RIJ524317:RIJ524318 RSF524317:RSF524318 SCB524317:SCB524318 SLX524317:SLX524318 SVT524317:SVT524318 TFP524317:TFP524318 TPL524317:TPL524318 TZH524317:TZH524318 UJD524317:UJD524318 USZ524317:USZ524318 VCV524317:VCV524318 VMR524317:VMR524318 VWN524317:VWN524318 WGJ524317:WGJ524318 WQF524317:WQF524318 XAB524317:XAB524318 W589853:W589854 NP589853:NP589854 XL589853:XL589854 AHH589853:AHH589854 ARD589853:ARD589854 BAZ589853:BAZ589854 BKV589853:BKV589854 BUR589853:BUR589854 CEN589853:CEN589854 COJ589853:COJ589854 CYF589853:CYF589854 DIB589853:DIB589854 DRX589853:DRX589854 EBT589853:EBT589854 ELP589853:ELP589854 EVL589853:EVL589854 FFH589853:FFH589854 FPD589853:FPD589854 FYZ589853:FYZ589854 GIV589853:GIV589854 GSR589853:GSR589854 HCN589853:HCN589854 HMJ589853:HMJ589854 HWF589853:HWF589854 IGB589853:IGB589854 IPX589853:IPX589854 IZT589853:IZT589854 JJP589853:JJP589854 JTL589853:JTL589854 KDH589853:KDH589854 KND589853:KND589854 KWZ589853:KWZ589854 LGV589853:LGV589854 LQR589853:LQR589854 MAN589853:MAN589854 MKJ589853:MKJ589854 MUF589853:MUF589854 NEB589853:NEB589854 NNX589853:NNX589854 NXT589853:NXT589854 OHP589853:OHP589854 ORL589853:ORL589854 PBH589853:PBH589854 PLD589853:PLD589854 PUZ589853:PUZ589854 QEV589853:QEV589854 QOR589853:QOR589854 QYN589853:QYN589854 RIJ589853:RIJ589854 RSF589853:RSF589854 SCB589853:SCB589854 SLX589853:SLX589854 SVT589853:SVT589854 TFP589853:TFP589854 TPL589853:TPL589854 TZH589853:TZH589854 UJD589853:UJD589854 USZ589853:USZ589854 VCV589853:VCV589854 VMR589853:VMR589854 VWN589853:VWN589854 WGJ589853:WGJ589854 WQF589853:WQF589854 XAB589853:XAB589854 W655389:W655390 NP655389:NP655390 XL655389:XL655390 AHH655389:AHH655390 ARD655389:ARD655390 BAZ655389:BAZ655390 BKV655389:BKV655390 BUR655389:BUR655390 CEN655389:CEN655390 COJ655389:COJ655390 CYF655389:CYF655390 DIB655389:DIB655390 DRX655389:DRX655390 EBT655389:EBT655390 ELP655389:ELP655390 EVL655389:EVL655390 FFH655389:FFH655390 FPD655389:FPD655390 FYZ655389:FYZ655390 GIV655389:GIV655390 GSR655389:GSR655390 HCN655389:HCN655390 HMJ655389:HMJ655390 HWF655389:HWF655390 IGB655389:IGB655390 IPX655389:IPX655390 IZT655389:IZT655390 JJP655389:JJP655390 JTL655389:JTL655390 KDH655389:KDH655390 KND655389:KND655390 KWZ655389:KWZ655390 LGV655389:LGV655390 LQR655389:LQR655390 MAN655389:MAN655390 MKJ655389:MKJ655390 MUF655389:MUF655390 NEB655389:NEB655390 NNX655389:NNX655390 NXT655389:NXT655390 OHP655389:OHP655390 ORL655389:ORL655390 PBH655389:PBH655390 PLD655389:PLD655390 PUZ655389:PUZ655390 QEV655389:QEV655390 QOR655389:QOR655390 QYN655389:QYN655390 RIJ655389:RIJ655390 RSF655389:RSF655390 SCB655389:SCB655390 SLX655389:SLX655390 SVT655389:SVT655390 TFP655389:TFP655390 TPL655389:TPL655390 TZH655389:TZH655390 UJD655389:UJD655390 USZ655389:USZ655390 VCV655389:VCV655390 VMR655389:VMR655390 VWN655389:VWN655390 WGJ655389:WGJ655390 WQF655389:WQF655390 XAB655389:XAB655390 W720925:W720926 NP720925:NP720926 XL720925:XL720926 AHH720925:AHH720926 ARD720925:ARD720926 BAZ720925:BAZ720926 BKV720925:BKV720926 BUR720925:BUR720926 CEN720925:CEN720926 COJ720925:COJ720926 CYF720925:CYF720926 DIB720925:DIB720926 DRX720925:DRX720926 EBT720925:EBT720926 ELP720925:ELP720926 EVL720925:EVL720926 FFH720925:FFH720926 FPD720925:FPD720926 FYZ720925:FYZ720926 GIV720925:GIV720926 GSR720925:GSR720926 HCN720925:HCN720926 HMJ720925:HMJ720926 HWF720925:HWF720926 IGB720925:IGB720926 IPX720925:IPX720926 IZT720925:IZT720926 JJP720925:JJP720926 JTL720925:JTL720926 KDH720925:KDH720926 KND720925:KND720926 KWZ720925:KWZ720926 LGV720925:LGV720926 LQR720925:LQR720926 MAN720925:MAN720926 MKJ720925:MKJ720926 MUF720925:MUF720926 NEB720925:NEB720926 NNX720925:NNX720926 NXT720925:NXT720926 OHP720925:OHP720926 ORL720925:ORL720926 PBH720925:PBH720926 PLD720925:PLD720926 PUZ720925:PUZ720926 QEV720925:QEV720926 QOR720925:QOR720926 QYN720925:QYN720926 RIJ720925:RIJ720926 RSF720925:RSF720926 SCB720925:SCB720926 SLX720925:SLX720926 SVT720925:SVT720926 TFP720925:TFP720926 TPL720925:TPL720926 TZH720925:TZH720926 UJD720925:UJD720926 USZ720925:USZ720926 VCV720925:VCV720926 VMR720925:VMR720926 VWN720925:VWN720926 WGJ720925:WGJ720926 WQF720925:WQF720926 XAB720925:XAB720926 W786461:W786462 NP786461:NP786462 XL786461:XL786462 AHH786461:AHH786462 ARD786461:ARD786462 BAZ786461:BAZ786462 BKV786461:BKV786462 BUR786461:BUR786462 CEN786461:CEN786462 COJ786461:COJ786462 CYF786461:CYF786462 DIB786461:DIB786462 DRX786461:DRX786462 EBT786461:EBT786462 ELP786461:ELP786462 EVL786461:EVL786462 FFH786461:FFH786462 FPD786461:FPD786462 FYZ786461:FYZ786462 GIV786461:GIV786462 GSR786461:GSR786462 HCN786461:HCN786462 HMJ786461:HMJ786462 HWF786461:HWF786462 IGB786461:IGB786462 IPX786461:IPX786462 IZT786461:IZT786462 JJP786461:JJP786462 JTL786461:JTL786462 KDH786461:KDH786462 KND786461:KND786462 KWZ786461:KWZ786462 LGV786461:LGV786462 LQR786461:LQR786462 MAN786461:MAN786462 MKJ786461:MKJ786462 MUF786461:MUF786462 NEB786461:NEB786462 NNX786461:NNX786462 NXT786461:NXT786462 OHP786461:OHP786462 ORL786461:ORL786462 PBH786461:PBH786462 PLD786461:PLD786462 PUZ786461:PUZ786462 QEV786461:QEV786462 QOR786461:QOR786462 QYN786461:QYN786462 RIJ786461:RIJ786462 RSF786461:RSF786462 SCB786461:SCB786462 SLX786461:SLX786462 SVT786461:SVT786462 TFP786461:TFP786462 TPL786461:TPL786462 TZH786461:TZH786462 UJD786461:UJD786462 USZ786461:USZ786462 VCV786461:VCV786462 VMR786461:VMR786462 VWN786461:VWN786462 WGJ786461:WGJ786462 WQF786461:WQF786462 XAB786461:XAB786462 W851997:W851998 NP851997:NP851998 XL851997:XL851998 AHH851997:AHH851998 ARD851997:ARD851998 BAZ851997:BAZ851998 BKV851997:BKV851998 BUR851997:BUR851998 CEN851997:CEN851998 COJ851997:COJ851998 CYF851997:CYF851998 DIB851997:DIB851998 DRX851997:DRX851998 EBT851997:EBT851998 ELP851997:ELP851998 EVL851997:EVL851998 FFH851997:FFH851998 FPD851997:FPD851998 FYZ851997:FYZ851998 GIV851997:GIV851998 GSR851997:GSR851998 HCN851997:HCN851998 HMJ851997:HMJ851998 HWF851997:HWF851998 IGB851997:IGB851998 IPX851997:IPX851998 IZT851997:IZT851998 JJP851997:JJP851998 JTL851997:JTL851998 KDH851997:KDH851998 KND851997:KND851998 KWZ851997:KWZ851998 LGV851997:LGV851998 LQR851997:LQR851998 MAN851997:MAN851998 MKJ851997:MKJ851998 MUF851997:MUF851998 NEB851997:NEB851998 NNX851997:NNX851998 NXT851997:NXT851998 OHP851997:OHP851998 ORL851997:ORL851998 PBH851997:PBH851998 PLD851997:PLD851998 PUZ851997:PUZ851998 QEV851997:QEV851998 QOR851997:QOR851998 QYN851997:QYN851998 RIJ851997:RIJ851998 RSF851997:RSF851998 SCB851997:SCB851998 SLX851997:SLX851998 SVT851997:SVT851998 TFP851997:TFP851998 TPL851997:TPL851998 TZH851997:TZH851998 UJD851997:UJD851998 USZ851997:USZ851998 VCV851997:VCV851998 VMR851997:VMR851998 VWN851997:VWN851998 WGJ851997:WGJ851998 WQF851997:WQF851998 XAB851997:XAB851998 W917533:W917534 NP917533:NP917534 XL917533:XL917534 AHH917533:AHH917534 ARD917533:ARD917534 BAZ917533:BAZ917534 BKV917533:BKV917534 BUR917533:BUR917534 CEN917533:CEN917534 COJ917533:COJ917534 CYF917533:CYF917534 DIB917533:DIB917534 DRX917533:DRX917534 EBT917533:EBT917534 ELP917533:ELP917534 EVL917533:EVL917534 FFH917533:FFH917534 FPD917533:FPD917534 FYZ917533:FYZ917534 GIV917533:GIV917534 GSR917533:GSR917534 HCN917533:HCN917534 HMJ917533:HMJ917534 HWF917533:HWF917534 IGB917533:IGB917534 IPX917533:IPX917534 IZT917533:IZT917534 JJP917533:JJP917534 JTL917533:JTL917534 KDH917533:KDH917534 KND917533:KND917534 KWZ917533:KWZ917534 LGV917533:LGV917534 LQR917533:LQR917534 MAN917533:MAN917534 MKJ917533:MKJ917534 MUF917533:MUF917534 NEB917533:NEB917534 NNX917533:NNX917534 NXT917533:NXT917534 OHP917533:OHP917534 ORL917533:ORL917534 PBH917533:PBH917534 PLD917533:PLD917534 PUZ917533:PUZ917534 QEV917533:QEV917534 QOR917533:QOR917534 QYN917533:QYN917534 RIJ917533:RIJ917534 RSF917533:RSF917534 SCB917533:SCB917534 SLX917533:SLX917534 SVT917533:SVT917534 TFP917533:TFP917534 TPL917533:TPL917534 TZH917533:TZH917534 UJD917533:UJD917534 USZ917533:USZ917534 VCV917533:VCV917534 VMR917533:VMR917534 VWN917533:VWN917534 WGJ917533:WGJ917534 WQF917533:WQF917534 XAB917533:XAB917534 W983069:W983070 NP983069:NP983070 XL983069:XL983070 AHH983069:AHH983070 ARD983069:ARD983070 BAZ983069:BAZ983070 BKV983069:BKV983070 BUR983069:BUR983070 CEN983069:CEN983070 COJ983069:COJ983070 CYF983069:CYF983070 DIB983069:DIB983070 DRX983069:DRX983070 EBT983069:EBT983070 ELP983069:ELP983070 EVL983069:EVL983070 FFH983069:FFH983070 FPD983069:FPD983070 FYZ983069:FYZ983070 GIV983069:GIV983070 GSR983069:GSR983070 HCN983069:HCN983070 HMJ983069:HMJ983070 HWF983069:HWF983070 IGB983069:IGB983070 IPX983069:IPX983070 IZT983069:IZT983070 JJP983069:JJP983070 JTL983069:JTL983070 KDH983069:KDH983070 KND983069:KND983070 KWZ983069:KWZ983070 LGV983069:LGV983070 LQR983069:LQR983070 MAN983069:MAN983070 MKJ983069:MKJ983070 MUF983069:MUF983070 NEB983069:NEB983070 NNX983069:NNX983070 NXT983069:NXT983070 OHP983069:OHP983070 ORL983069:ORL983070 PBH983069:PBH983070 PLD983069:PLD983070 PUZ983069:PUZ983070 QEV983069:QEV983070 QOR983069:QOR983070 QYN983069:QYN983070 RIJ983069:RIJ983070 RSF983069:RSF983070 SCB983069:SCB983070 SLX983069:SLX983070 SVT983069:SVT983070 TFP983069:TFP983070 TPL983069:TPL983070 TZH983069:TZH983070 UJD983069:UJD983070 USZ983069:USZ983070 VCV983069:VCV983070 VMR983069:VMR983070 VWN983069:VWN983070 WGJ983069:WGJ983070 WQF983069:WQF983070 XAB983069:XAB983070 XN24 AHJ24 ARF24 BBB24 BKX24 BUT24 CEP24 COL24 CYH24 DID24 DRZ24 EBV24 ELR24 EVN24 FFJ24 FPF24 FZB24 GIX24 GST24 HCP24 HML24 HWH24 IGD24 IPZ24 IZV24 JJR24 JTN24 KDJ24 KNF24 KXB24 LGX24 LQT24 MAP24 MKL24 MUH24 NED24 NNZ24 NXV24 OHR24 ORN24 PBJ24 PLF24 PVB24 QEX24 QOT24 QYP24 RIL24 RSH24 SCD24 SLZ24 SVV24 TFR24 TPN24 TZJ24 UJF24 UTB24 VCX24 VMT24 VWP24 WGL24 WQH24 XAD24 W24 XAD983069:XAD983070 Y65565:Y65566 NR65565:NR65566 XN65565:XN65566 AHJ65565:AHJ65566 ARF65565:ARF65566 BBB65565:BBB65566 BKX65565:BKX65566 BUT65565:BUT65566 CEP65565:CEP65566 COL65565:COL65566 CYH65565:CYH65566 DID65565:DID65566 DRZ65565:DRZ65566 EBV65565:EBV65566 ELR65565:ELR65566 EVN65565:EVN65566 FFJ65565:FFJ65566 FPF65565:FPF65566 FZB65565:FZB65566 GIX65565:GIX65566 GST65565:GST65566 HCP65565:HCP65566 HML65565:HML65566 HWH65565:HWH65566 IGD65565:IGD65566 IPZ65565:IPZ65566 IZV65565:IZV65566 JJR65565:JJR65566 JTN65565:JTN65566 KDJ65565:KDJ65566 KNF65565:KNF65566 KXB65565:KXB65566 LGX65565:LGX65566 LQT65565:LQT65566 MAP65565:MAP65566 MKL65565:MKL65566 MUH65565:MUH65566 NED65565:NED65566 NNZ65565:NNZ65566 NXV65565:NXV65566 OHR65565:OHR65566 ORN65565:ORN65566 PBJ65565:PBJ65566 PLF65565:PLF65566 PVB65565:PVB65566 QEX65565:QEX65566 QOT65565:QOT65566 QYP65565:QYP65566 RIL65565:RIL65566 RSH65565:RSH65566 SCD65565:SCD65566 SLZ65565:SLZ65566 SVV65565:SVV65566 TFR65565:TFR65566 TPN65565:TPN65566 TZJ65565:TZJ65566 UJF65565:UJF65566 UTB65565:UTB65566 VCX65565:VCX65566 VMT65565:VMT65566 VWP65565:VWP65566 WGL65565:WGL65566 WQH65565:WQH65566 XAD65565:XAD65566 Y131101:Y131102 NR131101:NR131102 XN131101:XN131102 AHJ131101:AHJ131102 ARF131101:ARF131102 BBB131101:BBB131102 BKX131101:BKX131102 BUT131101:BUT131102 CEP131101:CEP131102 COL131101:COL131102 CYH131101:CYH131102 DID131101:DID131102 DRZ131101:DRZ131102 EBV131101:EBV131102 ELR131101:ELR131102 EVN131101:EVN131102 FFJ131101:FFJ131102 FPF131101:FPF131102 FZB131101:FZB131102 GIX131101:GIX131102 GST131101:GST131102 HCP131101:HCP131102 HML131101:HML131102 HWH131101:HWH131102 IGD131101:IGD131102 IPZ131101:IPZ131102 IZV131101:IZV131102 JJR131101:JJR131102 JTN131101:JTN131102 KDJ131101:KDJ131102 KNF131101:KNF131102 KXB131101:KXB131102 LGX131101:LGX131102 LQT131101:LQT131102 MAP131101:MAP131102 MKL131101:MKL131102 MUH131101:MUH131102 NED131101:NED131102 NNZ131101:NNZ131102 NXV131101:NXV131102 OHR131101:OHR131102 ORN131101:ORN131102 PBJ131101:PBJ131102 PLF131101:PLF131102 PVB131101:PVB131102 QEX131101:QEX131102 QOT131101:QOT131102 QYP131101:QYP131102 RIL131101:RIL131102 RSH131101:RSH131102 SCD131101:SCD131102 SLZ131101:SLZ131102 SVV131101:SVV131102 TFR131101:TFR131102 TPN131101:TPN131102 TZJ131101:TZJ131102 UJF131101:UJF131102 UTB131101:UTB131102 VCX131101:VCX131102 VMT131101:VMT131102 VWP131101:VWP131102 WGL131101:WGL131102 WQH131101:WQH131102 XAD131101:XAD131102 Y196637:Y196638 NR196637:NR196638 XN196637:XN196638 AHJ196637:AHJ196638 ARF196637:ARF196638 BBB196637:BBB196638 BKX196637:BKX196638 BUT196637:BUT196638 CEP196637:CEP196638 COL196637:COL196638 CYH196637:CYH196638 DID196637:DID196638 DRZ196637:DRZ196638 EBV196637:EBV196638 ELR196637:ELR196638 EVN196637:EVN196638 FFJ196637:FFJ196638 FPF196637:FPF196638 FZB196637:FZB196638 GIX196637:GIX196638 GST196637:GST196638 HCP196637:HCP196638 HML196637:HML196638 HWH196637:HWH196638 IGD196637:IGD196638 IPZ196637:IPZ196638 IZV196637:IZV196638 JJR196637:JJR196638 JTN196637:JTN196638 KDJ196637:KDJ196638 KNF196637:KNF196638 KXB196637:KXB196638 LGX196637:LGX196638 LQT196637:LQT196638 MAP196637:MAP196638 MKL196637:MKL196638 MUH196637:MUH196638 NED196637:NED196638 NNZ196637:NNZ196638 NXV196637:NXV196638 OHR196637:OHR196638 ORN196637:ORN196638 PBJ196637:PBJ196638 PLF196637:PLF196638 PVB196637:PVB196638 QEX196637:QEX196638 QOT196637:QOT196638 QYP196637:QYP196638 RIL196637:RIL196638 RSH196637:RSH196638 SCD196637:SCD196638 SLZ196637:SLZ196638 SVV196637:SVV196638 TFR196637:TFR196638 TPN196637:TPN196638 TZJ196637:TZJ196638 UJF196637:UJF196638 UTB196637:UTB196638 VCX196637:VCX196638 VMT196637:VMT196638 VWP196637:VWP196638 WGL196637:WGL196638 WQH196637:WQH196638 XAD196637:XAD196638 Y262173:Y262174 NR262173:NR262174 XN262173:XN262174 AHJ262173:AHJ262174 ARF262173:ARF262174 BBB262173:BBB262174 BKX262173:BKX262174 BUT262173:BUT262174 CEP262173:CEP262174 COL262173:COL262174 CYH262173:CYH262174 DID262173:DID262174 DRZ262173:DRZ262174 EBV262173:EBV262174 ELR262173:ELR262174 EVN262173:EVN262174 FFJ262173:FFJ262174 FPF262173:FPF262174 FZB262173:FZB262174 GIX262173:GIX262174 GST262173:GST262174 HCP262173:HCP262174 HML262173:HML262174 HWH262173:HWH262174 IGD262173:IGD262174 IPZ262173:IPZ262174 IZV262173:IZV262174 JJR262173:JJR262174 JTN262173:JTN262174 KDJ262173:KDJ262174 KNF262173:KNF262174 KXB262173:KXB262174 LGX262173:LGX262174 LQT262173:LQT262174 MAP262173:MAP262174 MKL262173:MKL262174 MUH262173:MUH262174 NED262173:NED262174 NNZ262173:NNZ262174 NXV262173:NXV262174 OHR262173:OHR262174 ORN262173:ORN262174 PBJ262173:PBJ262174 PLF262173:PLF262174 PVB262173:PVB262174 QEX262173:QEX262174 QOT262173:QOT262174 QYP262173:QYP262174 RIL262173:RIL262174 RSH262173:RSH262174 SCD262173:SCD262174 SLZ262173:SLZ262174 SVV262173:SVV262174 TFR262173:TFR262174 TPN262173:TPN262174 TZJ262173:TZJ262174 UJF262173:UJF262174 UTB262173:UTB262174 VCX262173:VCX262174 VMT262173:VMT262174 VWP262173:VWP262174 WGL262173:WGL262174 WQH262173:WQH262174 XAD262173:XAD262174 Y327709:Y327710 NR327709:NR327710 XN327709:XN327710 AHJ327709:AHJ327710 ARF327709:ARF327710 BBB327709:BBB327710 BKX327709:BKX327710 BUT327709:BUT327710 CEP327709:CEP327710 COL327709:COL327710 CYH327709:CYH327710 DID327709:DID327710 DRZ327709:DRZ327710 EBV327709:EBV327710 ELR327709:ELR327710 EVN327709:EVN327710 FFJ327709:FFJ327710 FPF327709:FPF327710 FZB327709:FZB327710 GIX327709:GIX327710 GST327709:GST327710 HCP327709:HCP327710 HML327709:HML327710 HWH327709:HWH327710 IGD327709:IGD327710 IPZ327709:IPZ327710 IZV327709:IZV327710 JJR327709:JJR327710 JTN327709:JTN327710 KDJ327709:KDJ327710 KNF327709:KNF327710 KXB327709:KXB327710 LGX327709:LGX327710 LQT327709:LQT327710 MAP327709:MAP327710 MKL327709:MKL327710 MUH327709:MUH327710 NED327709:NED327710 NNZ327709:NNZ327710 NXV327709:NXV327710 OHR327709:OHR327710 ORN327709:ORN327710 PBJ327709:PBJ327710 PLF327709:PLF327710 PVB327709:PVB327710 QEX327709:QEX327710 QOT327709:QOT327710 QYP327709:QYP327710 RIL327709:RIL327710 RSH327709:RSH327710 SCD327709:SCD327710 SLZ327709:SLZ327710 SVV327709:SVV327710 TFR327709:TFR327710 TPN327709:TPN327710 TZJ327709:TZJ327710 UJF327709:UJF327710 UTB327709:UTB327710 VCX327709:VCX327710 VMT327709:VMT327710 VWP327709:VWP327710 WGL327709:WGL327710 WQH327709:WQH327710 XAD327709:XAD327710 Y393245:Y393246 NR393245:NR393246 XN393245:XN393246 AHJ393245:AHJ393246 ARF393245:ARF393246 BBB393245:BBB393246 BKX393245:BKX393246 BUT393245:BUT393246 CEP393245:CEP393246 COL393245:COL393246 CYH393245:CYH393246 DID393245:DID393246 DRZ393245:DRZ393246 EBV393245:EBV393246 ELR393245:ELR393246 EVN393245:EVN393246 FFJ393245:FFJ393246 FPF393245:FPF393246 FZB393245:FZB393246 GIX393245:GIX393246 GST393245:GST393246 HCP393245:HCP393246 HML393245:HML393246 HWH393245:HWH393246 IGD393245:IGD393246 IPZ393245:IPZ393246 IZV393245:IZV393246 JJR393245:JJR393246 JTN393245:JTN393246 KDJ393245:KDJ393246 KNF393245:KNF393246 KXB393245:KXB393246 LGX393245:LGX393246 LQT393245:LQT393246 MAP393245:MAP393246 MKL393245:MKL393246 MUH393245:MUH393246 NED393245:NED393246 NNZ393245:NNZ393246 NXV393245:NXV393246 OHR393245:OHR393246 ORN393245:ORN393246 PBJ393245:PBJ393246 PLF393245:PLF393246 PVB393245:PVB393246 QEX393245:QEX393246 QOT393245:QOT393246 QYP393245:QYP393246 RIL393245:RIL393246 RSH393245:RSH393246 SCD393245:SCD393246 SLZ393245:SLZ393246 SVV393245:SVV393246 TFR393245:TFR393246 TPN393245:TPN393246 TZJ393245:TZJ393246 UJF393245:UJF393246 UTB393245:UTB393246 VCX393245:VCX393246 VMT393245:VMT393246 VWP393245:VWP393246 WGL393245:WGL393246 WQH393245:WQH393246 XAD393245:XAD393246 Y458781:Y458782 NR458781:NR458782 XN458781:XN458782 AHJ458781:AHJ458782 ARF458781:ARF458782 BBB458781:BBB458782 BKX458781:BKX458782 BUT458781:BUT458782 CEP458781:CEP458782 COL458781:COL458782 CYH458781:CYH458782 DID458781:DID458782 DRZ458781:DRZ458782 EBV458781:EBV458782 ELR458781:ELR458782 EVN458781:EVN458782 FFJ458781:FFJ458782 FPF458781:FPF458782 FZB458781:FZB458782 GIX458781:GIX458782 GST458781:GST458782 HCP458781:HCP458782 HML458781:HML458782 HWH458781:HWH458782 IGD458781:IGD458782 IPZ458781:IPZ458782 IZV458781:IZV458782 JJR458781:JJR458782 JTN458781:JTN458782 KDJ458781:KDJ458782 KNF458781:KNF458782 KXB458781:KXB458782 LGX458781:LGX458782 LQT458781:LQT458782 MAP458781:MAP458782 MKL458781:MKL458782 MUH458781:MUH458782 NED458781:NED458782 NNZ458781:NNZ458782 NXV458781:NXV458782 OHR458781:OHR458782 ORN458781:ORN458782 PBJ458781:PBJ458782 PLF458781:PLF458782 PVB458781:PVB458782 QEX458781:QEX458782 QOT458781:QOT458782 QYP458781:QYP458782 RIL458781:RIL458782 RSH458781:RSH458782 SCD458781:SCD458782 SLZ458781:SLZ458782 SVV458781:SVV458782 TFR458781:TFR458782 TPN458781:TPN458782 TZJ458781:TZJ458782 UJF458781:UJF458782 UTB458781:UTB458782 VCX458781:VCX458782 VMT458781:VMT458782 VWP458781:VWP458782 WGL458781:WGL458782 WQH458781:WQH458782 XAD458781:XAD458782 Y524317:Y524318 NR524317:NR524318 XN524317:XN524318 AHJ524317:AHJ524318 ARF524317:ARF524318 BBB524317:BBB524318 BKX524317:BKX524318 BUT524317:BUT524318 CEP524317:CEP524318 COL524317:COL524318 CYH524317:CYH524318 DID524317:DID524318 DRZ524317:DRZ524318 EBV524317:EBV524318 ELR524317:ELR524318 EVN524317:EVN524318 FFJ524317:FFJ524318 FPF524317:FPF524318 FZB524317:FZB524318 GIX524317:GIX524318 GST524317:GST524318 HCP524317:HCP524318 HML524317:HML524318 HWH524317:HWH524318 IGD524317:IGD524318 IPZ524317:IPZ524318 IZV524317:IZV524318 JJR524317:JJR524318 JTN524317:JTN524318 KDJ524317:KDJ524318 KNF524317:KNF524318 KXB524317:KXB524318 LGX524317:LGX524318 LQT524317:LQT524318 MAP524317:MAP524318 MKL524317:MKL524318 MUH524317:MUH524318 NED524317:NED524318 NNZ524317:NNZ524318 NXV524317:NXV524318 OHR524317:OHR524318 ORN524317:ORN524318 PBJ524317:PBJ524318 PLF524317:PLF524318 PVB524317:PVB524318 QEX524317:QEX524318 QOT524317:QOT524318 QYP524317:QYP524318 RIL524317:RIL524318 RSH524317:RSH524318 SCD524317:SCD524318 SLZ524317:SLZ524318 SVV524317:SVV524318 TFR524317:TFR524318 TPN524317:TPN524318 TZJ524317:TZJ524318 UJF524317:UJF524318 UTB524317:UTB524318 VCX524317:VCX524318 VMT524317:VMT524318 VWP524317:VWP524318 WGL524317:WGL524318 WQH524317:WQH524318 XAD524317:XAD524318 Y589853:Y589854 NR589853:NR589854 XN589853:XN589854 AHJ589853:AHJ589854 ARF589853:ARF589854 BBB589853:BBB589854 BKX589853:BKX589854 BUT589853:BUT589854 CEP589853:CEP589854 COL589853:COL589854 CYH589853:CYH589854 DID589853:DID589854 DRZ589853:DRZ589854 EBV589853:EBV589854 ELR589853:ELR589854 EVN589853:EVN589854 FFJ589853:FFJ589854 FPF589853:FPF589854 FZB589853:FZB589854 GIX589853:GIX589854 GST589853:GST589854 HCP589853:HCP589854 HML589853:HML589854 HWH589853:HWH589854 IGD589853:IGD589854 IPZ589853:IPZ589854 IZV589853:IZV589854 JJR589853:JJR589854 JTN589853:JTN589854 KDJ589853:KDJ589854 KNF589853:KNF589854 KXB589853:KXB589854 LGX589853:LGX589854 LQT589853:LQT589854 MAP589853:MAP589854 MKL589853:MKL589854 MUH589853:MUH589854 NED589853:NED589854 NNZ589853:NNZ589854 NXV589853:NXV589854 OHR589853:OHR589854 ORN589853:ORN589854 PBJ589853:PBJ589854 PLF589853:PLF589854 PVB589853:PVB589854 QEX589853:QEX589854 QOT589853:QOT589854 QYP589853:QYP589854 RIL589853:RIL589854 RSH589853:RSH589854 SCD589853:SCD589854 SLZ589853:SLZ589854 SVV589853:SVV589854 TFR589853:TFR589854 TPN589853:TPN589854 TZJ589853:TZJ589854 UJF589853:UJF589854 UTB589853:UTB589854 VCX589853:VCX589854 VMT589853:VMT589854 VWP589853:VWP589854 WGL589853:WGL589854 WQH589853:WQH589854 XAD589853:XAD589854 Y655389:Y655390 NR655389:NR655390 XN655389:XN655390 AHJ655389:AHJ655390 ARF655389:ARF655390 BBB655389:BBB655390 BKX655389:BKX655390 BUT655389:BUT655390 CEP655389:CEP655390 COL655389:COL655390 CYH655389:CYH655390 DID655389:DID655390 DRZ655389:DRZ655390 EBV655389:EBV655390 ELR655389:ELR655390 EVN655389:EVN655390 FFJ655389:FFJ655390 FPF655389:FPF655390 FZB655389:FZB655390 GIX655389:GIX655390 GST655389:GST655390 HCP655389:HCP655390 HML655389:HML655390 HWH655389:HWH655390 IGD655389:IGD655390 IPZ655389:IPZ655390 IZV655389:IZV655390 JJR655389:JJR655390 JTN655389:JTN655390 KDJ655389:KDJ655390 KNF655389:KNF655390 KXB655389:KXB655390 LGX655389:LGX655390 LQT655389:LQT655390 MAP655389:MAP655390 MKL655389:MKL655390 MUH655389:MUH655390 NED655389:NED655390 NNZ655389:NNZ655390 NXV655389:NXV655390 OHR655389:OHR655390 ORN655389:ORN655390 PBJ655389:PBJ655390 PLF655389:PLF655390 PVB655389:PVB655390 QEX655389:QEX655390 QOT655389:QOT655390 QYP655389:QYP655390 RIL655389:RIL655390 RSH655389:RSH655390 SCD655389:SCD655390 SLZ655389:SLZ655390 SVV655389:SVV655390 TFR655389:TFR655390 TPN655389:TPN655390 TZJ655389:TZJ655390 UJF655389:UJF655390 UTB655389:UTB655390 VCX655389:VCX655390 VMT655389:VMT655390 VWP655389:VWP655390 WGL655389:WGL655390 WQH655389:WQH655390 XAD655389:XAD655390 Y720925:Y720926 NR720925:NR720926 XN720925:XN720926 AHJ720925:AHJ720926 ARF720925:ARF720926 BBB720925:BBB720926 BKX720925:BKX720926 BUT720925:BUT720926 CEP720925:CEP720926 COL720925:COL720926 CYH720925:CYH720926 DID720925:DID720926 DRZ720925:DRZ720926 EBV720925:EBV720926 ELR720925:ELR720926 EVN720925:EVN720926 FFJ720925:FFJ720926 FPF720925:FPF720926 FZB720925:FZB720926 GIX720925:GIX720926 GST720925:GST720926 HCP720925:HCP720926 HML720925:HML720926 HWH720925:HWH720926 IGD720925:IGD720926 IPZ720925:IPZ720926 IZV720925:IZV720926 JJR720925:JJR720926 JTN720925:JTN720926 KDJ720925:KDJ720926 KNF720925:KNF720926 KXB720925:KXB720926 LGX720925:LGX720926 LQT720925:LQT720926 MAP720925:MAP720926 MKL720925:MKL720926 MUH720925:MUH720926 NED720925:NED720926 NNZ720925:NNZ720926 NXV720925:NXV720926 OHR720925:OHR720926 ORN720925:ORN720926 PBJ720925:PBJ720926 PLF720925:PLF720926 PVB720925:PVB720926 QEX720925:QEX720926 QOT720925:QOT720926 QYP720925:QYP720926 RIL720925:RIL720926 RSH720925:RSH720926 SCD720925:SCD720926 SLZ720925:SLZ720926 SVV720925:SVV720926 TFR720925:TFR720926 TPN720925:TPN720926 TZJ720925:TZJ720926 UJF720925:UJF720926 UTB720925:UTB720926 VCX720925:VCX720926 VMT720925:VMT720926 VWP720925:VWP720926 WGL720925:WGL720926 WQH720925:WQH720926 XAD720925:XAD720926 Y786461:Y786462 NR786461:NR786462 XN786461:XN786462 AHJ786461:AHJ786462 ARF786461:ARF786462 BBB786461:BBB786462 BKX786461:BKX786462 BUT786461:BUT786462 CEP786461:CEP786462 COL786461:COL786462 CYH786461:CYH786462 DID786461:DID786462 DRZ786461:DRZ786462 EBV786461:EBV786462 ELR786461:ELR786462 EVN786461:EVN786462 FFJ786461:FFJ786462 FPF786461:FPF786462 FZB786461:FZB786462 GIX786461:GIX786462 GST786461:GST786462 HCP786461:HCP786462 HML786461:HML786462 HWH786461:HWH786462 IGD786461:IGD786462 IPZ786461:IPZ786462 IZV786461:IZV786462 JJR786461:JJR786462 JTN786461:JTN786462 KDJ786461:KDJ786462 KNF786461:KNF786462 KXB786461:KXB786462 LGX786461:LGX786462 LQT786461:LQT786462 MAP786461:MAP786462 MKL786461:MKL786462 MUH786461:MUH786462 NED786461:NED786462 NNZ786461:NNZ786462 NXV786461:NXV786462 OHR786461:OHR786462 ORN786461:ORN786462 PBJ786461:PBJ786462 PLF786461:PLF786462 PVB786461:PVB786462 QEX786461:QEX786462 QOT786461:QOT786462 QYP786461:QYP786462 RIL786461:RIL786462 RSH786461:RSH786462 SCD786461:SCD786462 SLZ786461:SLZ786462 SVV786461:SVV786462 TFR786461:TFR786462 TPN786461:TPN786462 TZJ786461:TZJ786462 UJF786461:UJF786462 UTB786461:UTB786462 VCX786461:VCX786462 VMT786461:VMT786462 VWP786461:VWP786462 WGL786461:WGL786462 WQH786461:WQH786462 XAD786461:XAD786462 Y851997:Y851998 NR851997:NR851998 XN851997:XN851998 AHJ851997:AHJ851998 ARF851997:ARF851998 BBB851997:BBB851998 BKX851997:BKX851998 BUT851997:BUT851998 CEP851997:CEP851998 COL851997:COL851998 CYH851997:CYH851998 DID851997:DID851998 DRZ851997:DRZ851998 EBV851997:EBV851998 ELR851997:ELR851998 EVN851997:EVN851998 FFJ851997:FFJ851998 FPF851997:FPF851998 FZB851997:FZB851998 GIX851997:GIX851998 GST851997:GST851998 HCP851997:HCP851998 HML851997:HML851998 HWH851997:HWH851998 IGD851997:IGD851998 IPZ851997:IPZ851998 IZV851997:IZV851998 JJR851997:JJR851998 JTN851997:JTN851998 KDJ851997:KDJ851998 KNF851997:KNF851998 KXB851997:KXB851998 LGX851997:LGX851998 LQT851997:LQT851998 MAP851997:MAP851998 MKL851997:MKL851998 MUH851997:MUH851998 NED851997:NED851998 NNZ851997:NNZ851998 NXV851997:NXV851998 OHR851997:OHR851998 ORN851997:ORN851998 PBJ851997:PBJ851998 PLF851997:PLF851998 PVB851997:PVB851998 QEX851997:QEX851998 QOT851997:QOT851998 QYP851997:QYP851998 RIL851997:RIL851998 RSH851997:RSH851998 SCD851997:SCD851998 SLZ851997:SLZ851998 SVV851997:SVV851998 TFR851997:TFR851998 TPN851997:TPN851998 TZJ851997:TZJ851998 UJF851997:UJF851998 UTB851997:UTB851998 VCX851997:VCX851998 VMT851997:VMT851998 VWP851997:VWP851998 WGL851997:WGL851998 WQH851997:WQH851998 XAD851997:XAD851998 Y917533:Y917534 NR917533:NR917534 XN917533:XN917534 AHJ917533:AHJ917534 ARF917533:ARF917534 BBB917533:BBB917534 BKX917533:BKX917534 BUT917533:BUT917534 CEP917533:CEP917534 COL917533:COL917534 CYH917533:CYH917534 DID917533:DID917534 DRZ917533:DRZ917534 EBV917533:EBV917534 ELR917533:ELR917534 EVN917533:EVN917534 FFJ917533:FFJ917534 FPF917533:FPF917534 FZB917533:FZB917534 GIX917533:GIX917534 GST917533:GST917534 HCP917533:HCP917534 HML917533:HML917534 HWH917533:HWH917534 IGD917533:IGD917534 IPZ917533:IPZ917534 IZV917533:IZV917534 JJR917533:JJR917534 JTN917533:JTN917534 KDJ917533:KDJ917534 KNF917533:KNF917534 KXB917533:KXB917534 LGX917533:LGX917534 LQT917533:LQT917534 MAP917533:MAP917534 MKL917533:MKL917534 MUH917533:MUH917534 NED917533:NED917534 NNZ917533:NNZ917534 NXV917533:NXV917534 OHR917533:OHR917534 ORN917533:ORN917534 PBJ917533:PBJ917534 PLF917533:PLF917534 PVB917533:PVB917534 QEX917533:QEX917534 QOT917533:QOT917534 QYP917533:QYP917534 RIL917533:RIL917534 RSH917533:RSH917534 SCD917533:SCD917534 SLZ917533:SLZ917534 SVV917533:SVV917534 TFR917533:TFR917534 TPN917533:TPN917534 TZJ917533:TZJ917534 UJF917533:UJF917534 UTB917533:UTB917534 VCX917533:VCX917534 VMT917533:VMT917534 VWP917533:VWP917534 WGL917533:WGL917534 WQH917533:WQH917534 XAD917533:XAD917534 Y983069:Y983070 NR983069:NR983070 XN983069:XN983070 AHJ983069:AHJ983070 ARF983069:ARF983070 BBB983069:BBB983070 BKX983069:BKX983070 BUT983069:BUT983070 CEP983069:CEP983070 COL983069:COL983070 CYH983069:CYH983070 DID983069:DID983070 DRZ983069:DRZ983070 EBV983069:EBV983070 ELR983069:ELR983070 EVN983069:EVN983070 FFJ983069:FFJ983070 FPF983069:FPF983070 FZB983069:FZB983070 GIX983069:GIX983070 GST983069:GST983070 HCP983069:HCP983070 HML983069:HML983070 HWH983069:HWH983070 IGD983069:IGD983070 IPZ983069:IPZ983070 IZV983069:IZV983070 JJR983069:JJR983070 JTN983069:JTN983070 KDJ983069:KDJ983070 KNF983069:KNF983070 KXB983069:KXB983070 LGX983069:LGX983070 LQT983069:LQT983070 MAP983069:MAP983070 MKL983069:MKL983070 MUH983069:MUH983070 NED983069:NED983070 NNZ983069:NNZ983070 NXV983069:NXV983070 OHR983069:OHR983070 ORN983069:ORN983070 PBJ983069:PBJ983070 PLF983069:PLF983070 PVB983069:PVB983070 QEX983069:QEX983070 QOT983069:QOT983070 QYP983069:QYP983070 RIL983069:RIL983070 RSH983069:RSH983070 SCD983069:SCD983070 SLZ983069:SLZ983070 SVV983069:SVV983070 TFR983069:TFR983070 TPN983069:TPN983070 TZJ983069:TZJ983070 UJF983069:UJF983070 UTB983069:UTB983070 VCX983069:VCX983070 VMT983069:VMT983070 VWP983069:VWP983070 WGL983069:WGL983070 WQH983069:WQH983070 NP24 WQO29 XAK29 W29 NW29 XS29 AHO29 ARK29 BBG29 BLC29 BUY29 CEU29 COQ29 CYM29 DII29 DSE29 ECA29 ELW29 EVS29 FFO29 FPK29 FZG29 GJC29 GSY29 HCU29 HMQ29 HWM29 IGI29 IQE29 JAA29 JJW29 JTS29 KDO29 KNK29 KXG29 LHC29 LQY29 MAU29 MKQ29 MUM29 NEI29 NOE29 NYA29 OHW29 ORS29 PBO29 PLK29 PVG29 QFC29 QOY29 QYU29 RIQ29 RSM29 SCI29 SME29 SWA29 TFW29 TPS29 TZO29 UJK29 UTG29 VDC29 VMY29 VWU29 WGQ29 WQM29 XAI29 Y29 NY29 XU29 AHQ29 ARM29 BBI29 BLE29 BVA29 CEW29 COS29 CYO29 DIK29 DSG29 ECC29 ELY29 EVU29 FFQ29 FPM29 FZI29 GJE29 GTA29 HCW29 HMS29 HWO29 IGK29 IQG29 JAC29 JJY29 JTU29 KDQ29 KNM29 KXI29 LHE29 LRA29 MAW29 MKS29 MUO29 NEK29 NOG29 NYC29 OHY29 ORU29 PBQ29 PLM29 PVI29 QFE29 QPA29 QYW29 RIS29 RSO29 SCK29 SMG29 SWC29 TFY29 TPU29 TZQ29 UJM29 UTI29 VDE29 VNA29 VWW29 WGS29 WQO34 XAK34 W34 NW34 XS34 AHO34 ARK34 BBG34 BLC34 BUY34 CEU34 COQ34 CYM34 DII34 DSE34 ECA34 ELW34 EVS34 FFO34 FPK34 FZG34 GJC34 GSY34 HCU34 HMQ34 HWM34 IGI34 IQE34 JAA34 JJW34 JTS34 KDO34 KNK34 KXG34 LHC34 LQY34 MAU34 MKQ34 MUM34 NEI34 NOE34 NYA34 OHW34 ORS34 PBO34 PLK34 PVG34 QFC34 QOY34 QYU34 RIQ34 RSM34 SCI34 SME34 SWA34 TFW34 TPS34 TZO34 UJK34 UTG34 VDC34 VMY34 VWU34 WGQ34 WQM34 XAI34 Y34 NY34 XU34 AHQ34 ARM34 BBI34 BLE34 BVA34 CEW34 COS34 CYO34 DIK34 DSG34 ECC34 ELY34 EVU34 FFQ34 FPM34 FZI34 GJE34 GTA34 HCW34 HMS34 HWO34 IGK34 IQG34 JAC34 JJY34 JTU34 KDQ34 KNM34 KXI34 LHE34 LRA34 MAW34 MKS34 MUO34 NEK34 NOG34 NYC34 OHY34 ORU34 PBQ34 PLM34 PVI34 QFE34 QPA34 QYW34 RIS34 RSO34 SCK34 SMG34 SWC34 TFY34 TPU34 TZQ34 UJM34 UTI34 VDE34 VNA34 VWW34 WGS34 AI29 AI65565:AI65566 AI131101:AI131102 AI196637:AI196638 AI262173:AI262174 AI327709:AI327710 AI393245:AI393246 AI458781:AI458782 AI524317:AI524318 AI589853:AI589854 AI655389:AI655390 AI720925:AI720926 AI786461:AI786462 AI851997:AI851998 AI917533:AI917534 AI983069:AI983070 AK29 AK65565:AK65566 AK131101:AK131102 AK196637:AK196638 AK262173:AK262174 AK327709:AK327710 AK393245:AK393246 AK458781:AK458782 AK524317:AK524318 AK589853:AK589854 AK655389:AK655390 AK720925:AK720926 AK786461:AK786462 AK851997:AK851998 AK917533:AK917534 AK983069:AK983070 AK24 AI24 AI34 AK34 AU29 AU65565:AU65566 AU131101:AU131102 AU196637:AU196638 AU262173:AU262174 AU327709:AU327710 AU393245:AU393246 AU458781:AU458782 AU524317:AU524318 AU589853:AU589854 AU655389:AU655390 AU720925:AU720926 AU786461:AU786462 AU851997:AU851998 AU917533:AU917534 AU983069:AU983070 AW29 AW65565:AW65566 AW131101:AW131102 AW196637:AW196638 AW262173:AW262174 AW327709:AW327710 AW393245:AW393246 AW458781:AW458782 AW524317:AW524318 AW589853:AW589854 AW655389:AW655390 AW720925:AW720926 AW786461:AW786462 AW851997:AW851998 AW917533:AW917534 AW983069:AW983070 AW24 AU24 AU34 AW34 BG29 BG65565:BG65566 BG131101:BG131102 BG196637:BG196638 BG262173:BG262174 BG327709:BG327710 BG393245:BG393246 BG458781:BG458782 BG524317:BG524318 BG589853:BG589854 BG655389:BG655390 BG720925:BG720926 BG786461:BG786462 BG851997:BG851998 BG917533:BG917534 BG983069:BG983070 BI29 BI65565:BI65566 BI131101:BI131102 BI196637:BI196638 BI262173:BI262174 BI327709:BI327710 BI393245:BI393246 BI458781:BI458782 BI524317:BI524318 BI589853:BI589854 BI655389:BI655390 BI720925:BI720926 BI786461:BI786462 BI851997:BI851998 BI917533:BI917534 BI983069:BI983070 BI24 BG24 BG34 BI34 BS29 BS65565:BS65566 BS131101:BS131102 BS196637:BS196638 BS262173:BS262174 BS327709:BS327710 BS393245:BS393246 BS458781:BS458782 BS524317:BS524318 BS589853:BS589854 BS655389:BS655390 BS720925:BS720926 BS786461:BS786462 BS851997:BS851998 BS917533:BS917534 BS983069:BS983070 BU29 BU65565:BU65566 BU131101:BU131102 BU196637:BU196638 BU262173:BU262174 BU327709:BU327710 BU393245:BU393246 BU458781:BU458782 BU524317:BU524318 BU589853:BU589854 BU655389:BU655390 BU720925:BU720926 BU786461:BU786462 BU851997:BU851998 BU917533:BU917534 BU983069:BU983070 BU24 BS24 BS34 BU34 CE29 CE65565:CE65566 CE131101:CE131102 CE196637:CE196638 CE262173:CE262174 CE327709:CE327710 CE393245:CE393246 CE458781:CE458782 CE524317:CE524318 CE589853:CE589854 CE655389:CE655390 CE720925:CE720926 CE786461:CE786462 CE851997:CE851998 CE917533:CE917534 CE983069:CE983070 CG29 CG65565:CG65566 CG131101:CG131102 CG196637:CG196638 CG262173:CG262174 CG327709:CG327710 CG393245:CG393246 CG458781:CG458782 CG524317:CG524318 CG589853:CG589854 CG655389:CG655390 CG720925:CG720926 CG786461:CG786462 CG851997:CG851998 CG917533:CG917534 CG983069:CG983070 CG24 CE24 CE34 CG34 CQ29 CQ65565:CQ65566 CQ131101:CQ131102 CQ196637:CQ196638 CQ262173:CQ262174 CQ327709:CQ327710 CQ393245:CQ393246 CQ458781:CQ458782 CQ524317:CQ524318 CQ589853:CQ589854 CQ655389:CQ655390 CQ720925:CQ720926 CQ786461:CQ786462 CQ851997:CQ851998 CQ917533:CQ917534 CQ983069:CQ983070 CS29 CS65565:CS65566 CS131101:CS131102 CS196637:CS196638 CS262173:CS262174 CS327709:CS327710 CS393245:CS393246 CS458781:CS458782 CS524317:CS524318 CS589853:CS589854 CS655389:CS655390 CS720925:CS720926 CS786461:CS786462 CS851997:CS851998 CS917533:CS917534 CS983069:CS983070 CS24 CQ24 CQ34 CS34 DC29 DC65565:DC65566 DC131101:DC131102 DC196637:DC196638 DC262173:DC262174 DC327709:DC327710 DC393245:DC393246 DC458781:DC458782 DC524317:DC524318 DC589853:DC589854 DC655389:DC655390 DC720925:DC720926 DC786461:DC786462 DC851997:DC851998 DC917533:DC917534 DC983069:DC983070 DE29 DE65565:DE65566 DE131101:DE131102 DE196637:DE196638 DE262173:DE262174 DE327709:DE327710 DE393245:DE393246 DE458781:DE458782 DE524317:DE524318 DE589853:DE589854 DE655389:DE655390 DE720925:DE720926 DE786461:DE786462 DE851997:DE851998 DE917533:DE917534 DE983069:DE983070 DE24 DC24 DC34 DE34 DO29 DO65565:DO65566 DO131101:DO131102 DO196637:DO196638 DO262173:DO262174 DO327709:DO327710 DO393245:DO393246 DO458781:DO458782 DO524317:DO524318 DO589853:DO589854 DO655389:DO655390 DO720925:DO720926 DO786461:DO786462 DO851997:DO851998 DO917533:DO917534 DO983069:DO983070 DQ29 DQ65565:DQ65566 DQ131101:DQ131102 DQ196637:DQ196638 DQ262173:DQ262174 DQ327709:DQ327710 DQ393245:DQ393246 DQ458781:DQ458782 DQ524317:DQ524318 DQ589853:DQ589854 DQ655389:DQ655390 DQ720925:DQ720926 DQ786461:DQ786462 DQ851997:DQ851998 DQ917533:DQ917534 DQ983069:DQ983070 DQ24 DO24 DO34 DQ34 EA29 EA65565:EA65566 EA131101:EA131102 EA196637:EA196638 EA262173:EA262174 EA327709:EA327710 EA393245:EA393246 EA458781:EA458782 EA524317:EA524318 EA589853:EA589854 EA655389:EA655390 EA720925:EA720926 EA786461:EA786462 EA851997:EA851998 EA917533:EA917534 EA983069:EA983070 EC29 EC65565:EC65566 EC131101:EC131102 EC196637:EC196638 EC262173:EC262174 EC327709:EC327710 EC393245:EC393246 EC458781:EC458782 EC524317:EC524318 EC589853:EC589854 EC655389:EC655390 EC720925:EC720926 EC786461:EC786462 EC851997:EC851998 EC917533:EC917534 EC983069:EC983070 EC24 EA24 EA34 EC34"/>
    <dataValidation allowBlank="1" promptTitle="checkPeriodRange" sqref="XK24 AHG24 ARC24 BAY24 BKU24 BUQ24 CEM24 COI24 CYE24 DIA24 DRW24 EBS24 ELO24 EVK24 FFG24 FPC24 FYY24 GIU24 GSQ24 HCM24 HMI24 HWE24 IGA24 IPW24 IZS24 JJO24 JTK24 KDG24 KNC24 KWY24 LGU24 LQQ24 MAM24 MKI24 MUE24 NEA24 NNW24 NXS24 OHO24 ORK24 PBG24 PLC24 PUY24 QEU24 QOQ24 QYM24 RII24 RSE24 SCA24 SLW24 SVS24 TFO24 TPK24 TZG24 UJC24 USY24 VCU24 VMQ24 VWM24 WGI24 WQE24 XAA24 V24 XAA983069:XAA983070 V65565:V65566 NO65565:NO65566 XK65565:XK65566 AHG65565:AHG65566 ARC65565:ARC65566 BAY65565:BAY65566 BKU65565:BKU65566 BUQ65565:BUQ65566 CEM65565:CEM65566 COI65565:COI65566 CYE65565:CYE65566 DIA65565:DIA65566 DRW65565:DRW65566 EBS65565:EBS65566 ELO65565:ELO65566 EVK65565:EVK65566 FFG65565:FFG65566 FPC65565:FPC65566 FYY65565:FYY65566 GIU65565:GIU65566 GSQ65565:GSQ65566 HCM65565:HCM65566 HMI65565:HMI65566 HWE65565:HWE65566 IGA65565:IGA65566 IPW65565:IPW65566 IZS65565:IZS65566 JJO65565:JJO65566 JTK65565:JTK65566 KDG65565:KDG65566 KNC65565:KNC65566 KWY65565:KWY65566 LGU65565:LGU65566 LQQ65565:LQQ65566 MAM65565:MAM65566 MKI65565:MKI65566 MUE65565:MUE65566 NEA65565:NEA65566 NNW65565:NNW65566 NXS65565:NXS65566 OHO65565:OHO65566 ORK65565:ORK65566 PBG65565:PBG65566 PLC65565:PLC65566 PUY65565:PUY65566 QEU65565:QEU65566 QOQ65565:QOQ65566 QYM65565:QYM65566 RII65565:RII65566 RSE65565:RSE65566 SCA65565:SCA65566 SLW65565:SLW65566 SVS65565:SVS65566 TFO65565:TFO65566 TPK65565:TPK65566 TZG65565:TZG65566 UJC65565:UJC65566 USY65565:USY65566 VCU65565:VCU65566 VMQ65565:VMQ65566 VWM65565:VWM65566 WGI65565:WGI65566 WQE65565:WQE65566 XAA65565:XAA65566 V131101:V131102 NO131101:NO131102 XK131101:XK131102 AHG131101:AHG131102 ARC131101:ARC131102 BAY131101:BAY131102 BKU131101:BKU131102 BUQ131101:BUQ131102 CEM131101:CEM131102 COI131101:COI131102 CYE131101:CYE131102 DIA131101:DIA131102 DRW131101:DRW131102 EBS131101:EBS131102 ELO131101:ELO131102 EVK131101:EVK131102 FFG131101:FFG131102 FPC131101:FPC131102 FYY131101:FYY131102 GIU131101:GIU131102 GSQ131101:GSQ131102 HCM131101:HCM131102 HMI131101:HMI131102 HWE131101:HWE131102 IGA131101:IGA131102 IPW131101:IPW131102 IZS131101:IZS131102 JJO131101:JJO131102 JTK131101:JTK131102 KDG131101:KDG131102 KNC131101:KNC131102 KWY131101:KWY131102 LGU131101:LGU131102 LQQ131101:LQQ131102 MAM131101:MAM131102 MKI131101:MKI131102 MUE131101:MUE131102 NEA131101:NEA131102 NNW131101:NNW131102 NXS131101:NXS131102 OHO131101:OHO131102 ORK131101:ORK131102 PBG131101:PBG131102 PLC131101:PLC131102 PUY131101:PUY131102 QEU131101:QEU131102 QOQ131101:QOQ131102 QYM131101:QYM131102 RII131101:RII131102 RSE131101:RSE131102 SCA131101:SCA131102 SLW131101:SLW131102 SVS131101:SVS131102 TFO131101:TFO131102 TPK131101:TPK131102 TZG131101:TZG131102 UJC131101:UJC131102 USY131101:USY131102 VCU131101:VCU131102 VMQ131101:VMQ131102 VWM131101:VWM131102 WGI131101:WGI131102 WQE131101:WQE131102 XAA131101:XAA131102 V196637:V196638 NO196637:NO196638 XK196637:XK196638 AHG196637:AHG196638 ARC196637:ARC196638 BAY196637:BAY196638 BKU196637:BKU196638 BUQ196637:BUQ196638 CEM196637:CEM196638 COI196637:COI196638 CYE196637:CYE196638 DIA196637:DIA196638 DRW196637:DRW196638 EBS196637:EBS196638 ELO196637:ELO196638 EVK196637:EVK196638 FFG196637:FFG196638 FPC196637:FPC196638 FYY196637:FYY196638 GIU196637:GIU196638 GSQ196637:GSQ196638 HCM196637:HCM196638 HMI196637:HMI196638 HWE196637:HWE196638 IGA196637:IGA196638 IPW196637:IPW196638 IZS196637:IZS196638 JJO196637:JJO196638 JTK196637:JTK196638 KDG196637:KDG196638 KNC196637:KNC196638 KWY196637:KWY196638 LGU196637:LGU196638 LQQ196637:LQQ196638 MAM196637:MAM196638 MKI196637:MKI196638 MUE196637:MUE196638 NEA196637:NEA196638 NNW196637:NNW196638 NXS196637:NXS196638 OHO196637:OHO196638 ORK196637:ORK196638 PBG196637:PBG196638 PLC196637:PLC196638 PUY196637:PUY196638 QEU196637:QEU196638 QOQ196637:QOQ196638 QYM196637:QYM196638 RII196637:RII196638 RSE196637:RSE196638 SCA196637:SCA196638 SLW196637:SLW196638 SVS196637:SVS196638 TFO196637:TFO196638 TPK196637:TPK196638 TZG196637:TZG196638 UJC196637:UJC196638 USY196637:USY196638 VCU196637:VCU196638 VMQ196637:VMQ196638 VWM196637:VWM196638 WGI196637:WGI196638 WQE196637:WQE196638 XAA196637:XAA196638 V262173:V262174 NO262173:NO262174 XK262173:XK262174 AHG262173:AHG262174 ARC262173:ARC262174 BAY262173:BAY262174 BKU262173:BKU262174 BUQ262173:BUQ262174 CEM262173:CEM262174 COI262173:COI262174 CYE262173:CYE262174 DIA262173:DIA262174 DRW262173:DRW262174 EBS262173:EBS262174 ELO262173:ELO262174 EVK262173:EVK262174 FFG262173:FFG262174 FPC262173:FPC262174 FYY262173:FYY262174 GIU262173:GIU262174 GSQ262173:GSQ262174 HCM262173:HCM262174 HMI262173:HMI262174 HWE262173:HWE262174 IGA262173:IGA262174 IPW262173:IPW262174 IZS262173:IZS262174 JJO262173:JJO262174 JTK262173:JTK262174 KDG262173:KDG262174 KNC262173:KNC262174 KWY262173:KWY262174 LGU262173:LGU262174 LQQ262173:LQQ262174 MAM262173:MAM262174 MKI262173:MKI262174 MUE262173:MUE262174 NEA262173:NEA262174 NNW262173:NNW262174 NXS262173:NXS262174 OHO262173:OHO262174 ORK262173:ORK262174 PBG262173:PBG262174 PLC262173:PLC262174 PUY262173:PUY262174 QEU262173:QEU262174 QOQ262173:QOQ262174 QYM262173:QYM262174 RII262173:RII262174 RSE262173:RSE262174 SCA262173:SCA262174 SLW262173:SLW262174 SVS262173:SVS262174 TFO262173:TFO262174 TPK262173:TPK262174 TZG262173:TZG262174 UJC262173:UJC262174 USY262173:USY262174 VCU262173:VCU262174 VMQ262173:VMQ262174 VWM262173:VWM262174 WGI262173:WGI262174 WQE262173:WQE262174 XAA262173:XAA262174 V327709:V327710 NO327709:NO327710 XK327709:XK327710 AHG327709:AHG327710 ARC327709:ARC327710 BAY327709:BAY327710 BKU327709:BKU327710 BUQ327709:BUQ327710 CEM327709:CEM327710 COI327709:COI327710 CYE327709:CYE327710 DIA327709:DIA327710 DRW327709:DRW327710 EBS327709:EBS327710 ELO327709:ELO327710 EVK327709:EVK327710 FFG327709:FFG327710 FPC327709:FPC327710 FYY327709:FYY327710 GIU327709:GIU327710 GSQ327709:GSQ327710 HCM327709:HCM327710 HMI327709:HMI327710 HWE327709:HWE327710 IGA327709:IGA327710 IPW327709:IPW327710 IZS327709:IZS327710 JJO327709:JJO327710 JTK327709:JTK327710 KDG327709:KDG327710 KNC327709:KNC327710 KWY327709:KWY327710 LGU327709:LGU327710 LQQ327709:LQQ327710 MAM327709:MAM327710 MKI327709:MKI327710 MUE327709:MUE327710 NEA327709:NEA327710 NNW327709:NNW327710 NXS327709:NXS327710 OHO327709:OHO327710 ORK327709:ORK327710 PBG327709:PBG327710 PLC327709:PLC327710 PUY327709:PUY327710 QEU327709:QEU327710 QOQ327709:QOQ327710 QYM327709:QYM327710 RII327709:RII327710 RSE327709:RSE327710 SCA327709:SCA327710 SLW327709:SLW327710 SVS327709:SVS327710 TFO327709:TFO327710 TPK327709:TPK327710 TZG327709:TZG327710 UJC327709:UJC327710 USY327709:USY327710 VCU327709:VCU327710 VMQ327709:VMQ327710 VWM327709:VWM327710 WGI327709:WGI327710 WQE327709:WQE327710 XAA327709:XAA327710 V393245:V393246 NO393245:NO393246 XK393245:XK393246 AHG393245:AHG393246 ARC393245:ARC393246 BAY393245:BAY393246 BKU393245:BKU393246 BUQ393245:BUQ393246 CEM393245:CEM393246 COI393245:COI393246 CYE393245:CYE393246 DIA393245:DIA393246 DRW393245:DRW393246 EBS393245:EBS393246 ELO393245:ELO393246 EVK393245:EVK393246 FFG393245:FFG393246 FPC393245:FPC393246 FYY393245:FYY393246 GIU393245:GIU393246 GSQ393245:GSQ393246 HCM393245:HCM393246 HMI393245:HMI393246 HWE393245:HWE393246 IGA393245:IGA393246 IPW393245:IPW393246 IZS393245:IZS393246 JJO393245:JJO393246 JTK393245:JTK393246 KDG393245:KDG393246 KNC393245:KNC393246 KWY393245:KWY393246 LGU393245:LGU393246 LQQ393245:LQQ393246 MAM393245:MAM393246 MKI393245:MKI393246 MUE393245:MUE393246 NEA393245:NEA393246 NNW393245:NNW393246 NXS393245:NXS393246 OHO393245:OHO393246 ORK393245:ORK393246 PBG393245:PBG393246 PLC393245:PLC393246 PUY393245:PUY393246 QEU393245:QEU393246 QOQ393245:QOQ393246 QYM393245:QYM393246 RII393245:RII393246 RSE393245:RSE393246 SCA393245:SCA393246 SLW393245:SLW393246 SVS393245:SVS393246 TFO393245:TFO393246 TPK393245:TPK393246 TZG393245:TZG393246 UJC393245:UJC393246 USY393245:USY393246 VCU393245:VCU393246 VMQ393245:VMQ393246 VWM393245:VWM393246 WGI393245:WGI393246 WQE393245:WQE393246 XAA393245:XAA393246 V458781:V458782 NO458781:NO458782 XK458781:XK458782 AHG458781:AHG458782 ARC458781:ARC458782 BAY458781:BAY458782 BKU458781:BKU458782 BUQ458781:BUQ458782 CEM458781:CEM458782 COI458781:COI458782 CYE458781:CYE458782 DIA458781:DIA458782 DRW458781:DRW458782 EBS458781:EBS458782 ELO458781:ELO458782 EVK458781:EVK458782 FFG458781:FFG458782 FPC458781:FPC458782 FYY458781:FYY458782 GIU458781:GIU458782 GSQ458781:GSQ458782 HCM458781:HCM458782 HMI458781:HMI458782 HWE458781:HWE458782 IGA458781:IGA458782 IPW458781:IPW458782 IZS458781:IZS458782 JJO458781:JJO458782 JTK458781:JTK458782 KDG458781:KDG458782 KNC458781:KNC458782 KWY458781:KWY458782 LGU458781:LGU458782 LQQ458781:LQQ458782 MAM458781:MAM458782 MKI458781:MKI458782 MUE458781:MUE458782 NEA458781:NEA458782 NNW458781:NNW458782 NXS458781:NXS458782 OHO458781:OHO458782 ORK458781:ORK458782 PBG458781:PBG458782 PLC458781:PLC458782 PUY458781:PUY458782 QEU458781:QEU458782 QOQ458781:QOQ458782 QYM458781:QYM458782 RII458781:RII458782 RSE458781:RSE458782 SCA458781:SCA458782 SLW458781:SLW458782 SVS458781:SVS458782 TFO458781:TFO458782 TPK458781:TPK458782 TZG458781:TZG458782 UJC458781:UJC458782 USY458781:USY458782 VCU458781:VCU458782 VMQ458781:VMQ458782 VWM458781:VWM458782 WGI458781:WGI458782 WQE458781:WQE458782 XAA458781:XAA458782 V524317:V524318 NO524317:NO524318 XK524317:XK524318 AHG524317:AHG524318 ARC524317:ARC524318 BAY524317:BAY524318 BKU524317:BKU524318 BUQ524317:BUQ524318 CEM524317:CEM524318 COI524317:COI524318 CYE524317:CYE524318 DIA524317:DIA524318 DRW524317:DRW524318 EBS524317:EBS524318 ELO524317:ELO524318 EVK524317:EVK524318 FFG524317:FFG524318 FPC524317:FPC524318 FYY524317:FYY524318 GIU524317:GIU524318 GSQ524317:GSQ524318 HCM524317:HCM524318 HMI524317:HMI524318 HWE524317:HWE524318 IGA524317:IGA524318 IPW524317:IPW524318 IZS524317:IZS524318 JJO524317:JJO524318 JTK524317:JTK524318 KDG524317:KDG524318 KNC524317:KNC524318 KWY524317:KWY524318 LGU524317:LGU524318 LQQ524317:LQQ524318 MAM524317:MAM524318 MKI524317:MKI524318 MUE524317:MUE524318 NEA524317:NEA524318 NNW524317:NNW524318 NXS524317:NXS524318 OHO524317:OHO524318 ORK524317:ORK524318 PBG524317:PBG524318 PLC524317:PLC524318 PUY524317:PUY524318 QEU524317:QEU524318 QOQ524317:QOQ524318 QYM524317:QYM524318 RII524317:RII524318 RSE524317:RSE524318 SCA524317:SCA524318 SLW524317:SLW524318 SVS524317:SVS524318 TFO524317:TFO524318 TPK524317:TPK524318 TZG524317:TZG524318 UJC524317:UJC524318 USY524317:USY524318 VCU524317:VCU524318 VMQ524317:VMQ524318 VWM524317:VWM524318 WGI524317:WGI524318 WQE524317:WQE524318 XAA524317:XAA524318 V589853:V589854 NO589853:NO589854 XK589853:XK589854 AHG589853:AHG589854 ARC589853:ARC589854 BAY589853:BAY589854 BKU589853:BKU589854 BUQ589853:BUQ589854 CEM589853:CEM589854 COI589853:COI589854 CYE589853:CYE589854 DIA589853:DIA589854 DRW589853:DRW589854 EBS589853:EBS589854 ELO589853:ELO589854 EVK589853:EVK589854 FFG589853:FFG589854 FPC589853:FPC589854 FYY589853:FYY589854 GIU589853:GIU589854 GSQ589853:GSQ589854 HCM589853:HCM589854 HMI589853:HMI589854 HWE589853:HWE589854 IGA589853:IGA589854 IPW589853:IPW589854 IZS589853:IZS589854 JJO589853:JJO589854 JTK589853:JTK589854 KDG589853:KDG589854 KNC589853:KNC589854 KWY589853:KWY589854 LGU589853:LGU589854 LQQ589853:LQQ589854 MAM589853:MAM589854 MKI589853:MKI589854 MUE589853:MUE589854 NEA589853:NEA589854 NNW589853:NNW589854 NXS589853:NXS589854 OHO589853:OHO589854 ORK589853:ORK589854 PBG589853:PBG589854 PLC589853:PLC589854 PUY589853:PUY589854 QEU589853:QEU589854 QOQ589853:QOQ589854 QYM589853:QYM589854 RII589853:RII589854 RSE589853:RSE589854 SCA589853:SCA589854 SLW589853:SLW589854 SVS589853:SVS589854 TFO589853:TFO589854 TPK589853:TPK589854 TZG589853:TZG589854 UJC589853:UJC589854 USY589853:USY589854 VCU589853:VCU589854 VMQ589853:VMQ589854 VWM589853:VWM589854 WGI589853:WGI589854 WQE589853:WQE589854 XAA589853:XAA589854 V655389:V655390 NO655389:NO655390 XK655389:XK655390 AHG655389:AHG655390 ARC655389:ARC655390 BAY655389:BAY655390 BKU655389:BKU655390 BUQ655389:BUQ655390 CEM655389:CEM655390 COI655389:COI655390 CYE655389:CYE655390 DIA655389:DIA655390 DRW655389:DRW655390 EBS655389:EBS655390 ELO655389:ELO655390 EVK655389:EVK655390 FFG655389:FFG655390 FPC655389:FPC655390 FYY655389:FYY655390 GIU655389:GIU655390 GSQ655389:GSQ655390 HCM655389:HCM655390 HMI655389:HMI655390 HWE655389:HWE655390 IGA655389:IGA655390 IPW655389:IPW655390 IZS655389:IZS655390 JJO655389:JJO655390 JTK655389:JTK655390 KDG655389:KDG655390 KNC655389:KNC655390 KWY655389:KWY655390 LGU655389:LGU655390 LQQ655389:LQQ655390 MAM655389:MAM655390 MKI655389:MKI655390 MUE655389:MUE655390 NEA655389:NEA655390 NNW655389:NNW655390 NXS655389:NXS655390 OHO655389:OHO655390 ORK655389:ORK655390 PBG655389:PBG655390 PLC655389:PLC655390 PUY655389:PUY655390 QEU655389:QEU655390 QOQ655389:QOQ655390 QYM655389:QYM655390 RII655389:RII655390 RSE655389:RSE655390 SCA655389:SCA655390 SLW655389:SLW655390 SVS655389:SVS655390 TFO655389:TFO655390 TPK655389:TPK655390 TZG655389:TZG655390 UJC655389:UJC655390 USY655389:USY655390 VCU655389:VCU655390 VMQ655389:VMQ655390 VWM655389:VWM655390 WGI655389:WGI655390 WQE655389:WQE655390 XAA655389:XAA655390 V720925:V720926 NO720925:NO720926 XK720925:XK720926 AHG720925:AHG720926 ARC720925:ARC720926 BAY720925:BAY720926 BKU720925:BKU720926 BUQ720925:BUQ720926 CEM720925:CEM720926 COI720925:COI720926 CYE720925:CYE720926 DIA720925:DIA720926 DRW720925:DRW720926 EBS720925:EBS720926 ELO720925:ELO720926 EVK720925:EVK720926 FFG720925:FFG720926 FPC720925:FPC720926 FYY720925:FYY720926 GIU720925:GIU720926 GSQ720925:GSQ720926 HCM720925:HCM720926 HMI720925:HMI720926 HWE720925:HWE720926 IGA720925:IGA720926 IPW720925:IPW720926 IZS720925:IZS720926 JJO720925:JJO720926 JTK720925:JTK720926 KDG720925:KDG720926 KNC720925:KNC720926 KWY720925:KWY720926 LGU720925:LGU720926 LQQ720925:LQQ720926 MAM720925:MAM720926 MKI720925:MKI720926 MUE720925:MUE720926 NEA720925:NEA720926 NNW720925:NNW720926 NXS720925:NXS720926 OHO720925:OHO720926 ORK720925:ORK720926 PBG720925:PBG720926 PLC720925:PLC720926 PUY720925:PUY720926 QEU720925:QEU720926 QOQ720925:QOQ720926 QYM720925:QYM720926 RII720925:RII720926 RSE720925:RSE720926 SCA720925:SCA720926 SLW720925:SLW720926 SVS720925:SVS720926 TFO720925:TFO720926 TPK720925:TPK720926 TZG720925:TZG720926 UJC720925:UJC720926 USY720925:USY720926 VCU720925:VCU720926 VMQ720925:VMQ720926 VWM720925:VWM720926 WGI720925:WGI720926 WQE720925:WQE720926 XAA720925:XAA720926 V786461:V786462 NO786461:NO786462 XK786461:XK786462 AHG786461:AHG786462 ARC786461:ARC786462 BAY786461:BAY786462 BKU786461:BKU786462 BUQ786461:BUQ786462 CEM786461:CEM786462 COI786461:COI786462 CYE786461:CYE786462 DIA786461:DIA786462 DRW786461:DRW786462 EBS786461:EBS786462 ELO786461:ELO786462 EVK786461:EVK786462 FFG786461:FFG786462 FPC786461:FPC786462 FYY786461:FYY786462 GIU786461:GIU786462 GSQ786461:GSQ786462 HCM786461:HCM786462 HMI786461:HMI786462 HWE786461:HWE786462 IGA786461:IGA786462 IPW786461:IPW786462 IZS786461:IZS786462 JJO786461:JJO786462 JTK786461:JTK786462 KDG786461:KDG786462 KNC786461:KNC786462 KWY786461:KWY786462 LGU786461:LGU786462 LQQ786461:LQQ786462 MAM786461:MAM786462 MKI786461:MKI786462 MUE786461:MUE786462 NEA786461:NEA786462 NNW786461:NNW786462 NXS786461:NXS786462 OHO786461:OHO786462 ORK786461:ORK786462 PBG786461:PBG786462 PLC786461:PLC786462 PUY786461:PUY786462 QEU786461:QEU786462 QOQ786461:QOQ786462 QYM786461:QYM786462 RII786461:RII786462 RSE786461:RSE786462 SCA786461:SCA786462 SLW786461:SLW786462 SVS786461:SVS786462 TFO786461:TFO786462 TPK786461:TPK786462 TZG786461:TZG786462 UJC786461:UJC786462 USY786461:USY786462 VCU786461:VCU786462 VMQ786461:VMQ786462 VWM786461:VWM786462 WGI786461:WGI786462 WQE786461:WQE786462 XAA786461:XAA786462 V851997:V851998 NO851997:NO851998 XK851997:XK851998 AHG851997:AHG851998 ARC851997:ARC851998 BAY851997:BAY851998 BKU851997:BKU851998 BUQ851997:BUQ851998 CEM851997:CEM851998 COI851997:COI851998 CYE851997:CYE851998 DIA851997:DIA851998 DRW851997:DRW851998 EBS851997:EBS851998 ELO851997:ELO851998 EVK851997:EVK851998 FFG851997:FFG851998 FPC851997:FPC851998 FYY851997:FYY851998 GIU851997:GIU851998 GSQ851997:GSQ851998 HCM851997:HCM851998 HMI851997:HMI851998 HWE851997:HWE851998 IGA851997:IGA851998 IPW851997:IPW851998 IZS851997:IZS851998 JJO851997:JJO851998 JTK851997:JTK851998 KDG851997:KDG851998 KNC851997:KNC851998 KWY851997:KWY851998 LGU851997:LGU851998 LQQ851997:LQQ851998 MAM851997:MAM851998 MKI851997:MKI851998 MUE851997:MUE851998 NEA851997:NEA851998 NNW851997:NNW851998 NXS851997:NXS851998 OHO851997:OHO851998 ORK851997:ORK851998 PBG851997:PBG851998 PLC851997:PLC851998 PUY851997:PUY851998 QEU851997:QEU851998 QOQ851997:QOQ851998 QYM851997:QYM851998 RII851997:RII851998 RSE851997:RSE851998 SCA851997:SCA851998 SLW851997:SLW851998 SVS851997:SVS851998 TFO851997:TFO851998 TPK851997:TPK851998 TZG851997:TZG851998 UJC851997:UJC851998 USY851997:USY851998 VCU851997:VCU851998 VMQ851997:VMQ851998 VWM851997:VWM851998 WGI851997:WGI851998 WQE851997:WQE851998 XAA851997:XAA851998 V917533:V917534 NO917533:NO917534 XK917533:XK917534 AHG917533:AHG917534 ARC917533:ARC917534 BAY917533:BAY917534 BKU917533:BKU917534 BUQ917533:BUQ917534 CEM917533:CEM917534 COI917533:COI917534 CYE917533:CYE917534 DIA917533:DIA917534 DRW917533:DRW917534 EBS917533:EBS917534 ELO917533:ELO917534 EVK917533:EVK917534 FFG917533:FFG917534 FPC917533:FPC917534 FYY917533:FYY917534 GIU917533:GIU917534 GSQ917533:GSQ917534 HCM917533:HCM917534 HMI917533:HMI917534 HWE917533:HWE917534 IGA917533:IGA917534 IPW917533:IPW917534 IZS917533:IZS917534 JJO917533:JJO917534 JTK917533:JTK917534 KDG917533:KDG917534 KNC917533:KNC917534 KWY917533:KWY917534 LGU917533:LGU917534 LQQ917533:LQQ917534 MAM917533:MAM917534 MKI917533:MKI917534 MUE917533:MUE917534 NEA917533:NEA917534 NNW917533:NNW917534 NXS917533:NXS917534 OHO917533:OHO917534 ORK917533:ORK917534 PBG917533:PBG917534 PLC917533:PLC917534 PUY917533:PUY917534 QEU917533:QEU917534 QOQ917533:QOQ917534 QYM917533:QYM917534 RII917533:RII917534 RSE917533:RSE917534 SCA917533:SCA917534 SLW917533:SLW917534 SVS917533:SVS917534 TFO917533:TFO917534 TPK917533:TPK917534 TZG917533:TZG917534 UJC917533:UJC917534 USY917533:USY917534 VCU917533:VCU917534 VMQ917533:VMQ917534 VWM917533:VWM917534 WGI917533:WGI917534 WQE917533:WQE917534 XAA917533:XAA917534 V983069:V983070 NO983069:NO983070 XK983069:XK983070 AHG983069:AHG983070 ARC983069:ARC983070 BAY983069:BAY983070 BKU983069:BKU983070 BUQ983069:BUQ983070 CEM983069:CEM983070 COI983069:COI983070 CYE983069:CYE983070 DIA983069:DIA983070 DRW983069:DRW983070 EBS983069:EBS983070 ELO983069:ELO983070 EVK983069:EVK983070 FFG983069:FFG983070 FPC983069:FPC983070 FYY983069:FYY983070 GIU983069:GIU983070 GSQ983069:GSQ983070 HCM983069:HCM983070 HMI983069:HMI983070 HWE983069:HWE983070 IGA983069:IGA983070 IPW983069:IPW983070 IZS983069:IZS983070 JJO983069:JJO983070 JTK983069:JTK983070 KDG983069:KDG983070 KNC983069:KNC983070 KWY983069:KWY983070 LGU983069:LGU983070 LQQ983069:LQQ983070 MAM983069:MAM983070 MKI983069:MKI983070 MUE983069:MUE983070 NEA983069:NEA983070 NNW983069:NNW983070 NXS983069:NXS983070 OHO983069:OHO983070 ORK983069:ORK983070 PBG983069:PBG983070 PLC983069:PLC983070 PUY983069:PUY983070 QEU983069:QEU983070 QOQ983069:QOQ983070 QYM983069:QYM983070 RII983069:RII983070 RSE983069:RSE983070 SCA983069:SCA983070 SLW983069:SLW983070 SVS983069:SVS983070 TFO983069:TFO983070 TPK983069:TPK983070 TZG983069:TZG983070 UJC983069:UJC983070 USY983069:USY983070 VCU983069:VCU983070 VMQ983069:VMQ983070 VWM983069:VWM983070 WGI983069:WGI983070 WQE983069:WQE983070 NO24 XAH29 V29 NV29 XR29 AHN29 ARJ29 BBF29 BLB29 BUX29 CET29 COP29 CYL29 DIH29 DSD29 EBZ29 ELV29 EVR29 FFN29 FPJ29 FZF29 GJB29 GSX29 HCT29 HMP29 HWL29 IGH29 IQD29 IZZ29 JJV29 JTR29 KDN29 KNJ29 KXF29 LHB29 LQX29 MAT29 MKP29 MUL29 NEH29 NOD29 NXZ29 OHV29 ORR29 PBN29 PLJ29 PVF29 QFB29 QOX29 QYT29 RIP29 RSL29 SCH29 SMD29 SVZ29 TFV29 TPR29 TZN29 UJJ29 UTF29 VDB29 VMX29 VWT29 WGP29 WQL29 XAH34 V34 NV34 XR34 AHN34 ARJ34 BBF34 BLB34 BUX34 CET34 COP34 CYL34 DIH34 DSD34 EBZ34 ELV34 EVR34 FFN34 FPJ34 FZF34 GJB34 GSX34 HCT34 HMP34 HWL34 IGH34 IQD34 IZZ34 JJV34 JTR34 KDN34 KNJ34 KXF34 LHB34 LQX34 MAT34 MKP34 MUL34 NEH34 NOD34 NXZ34 OHV34 ORR34 PBN34 PLJ34 PVF34 QFB34 QOX34 QYT34 RIP34 RSL34 SCH34 SMD34 SVZ34 TFV34 TPR34 TZN34 UJJ34 UTF34 VDB34 VMX34 VWT34 WGP34 WQL34 AH29 AH65565:AH65566 AH131101:AH131102 AH196637:AH196638 AH262173:AH262174 AH327709:AH327710 AH393245:AH393246 AH458781:AH458782 AH524317:AH524318 AH589853:AH589854 AH655389:AH655390 AH720925:AH720926 AH786461:AH786462 AH851997:AH851998 AH917533:AH917534 AH983069:AH983070 AH24 AH34 AT29 AT65565:AT65566 AT131101:AT131102 AT196637:AT196638 AT262173:AT262174 AT327709:AT327710 AT393245:AT393246 AT458781:AT458782 AT524317:AT524318 AT589853:AT589854 AT655389:AT655390 AT720925:AT720926 AT786461:AT786462 AT851997:AT851998 AT917533:AT917534 AT983069:AT983070 AT24 AT34 BF29 BF65565:BF65566 BF131101:BF131102 BF196637:BF196638 BF262173:BF262174 BF327709:BF327710 BF393245:BF393246 BF458781:BF458782 BF524317:BF524318 BF589853:BF589854 BF655389:BF655390 BF720925:BF720926 BF786461:BF786462 BF851997:BF851998 BF917533:BF917534 BF983069:BF983070 BF24 BF34 BR29 BR65565:BR65566 BR131101:BR131102 BR196637:BR196638 BR262173:BR262174 BR327709:BR327710 BR393245:BR393246 BR458781:BR458782 BR524317:BR524318 BR589853:BR589854 BR655389:BR655390 BR720925:BR720926 BR786461:BR786462 BR851997:BR851998 BR917533:BR917534 BR983069:BR983070 BR24 BR34 CD29 CD65565:CD65566 CD131101:CD131102 CD196637:CD196638 CD262173:CD262174 CD327709:CD327710 CD393245:CD393246 CD458781:CD458782 CD524317:CD524318 CD589853:CD589854 CD655389:CD655390 CD720925:CD720926 CD786461:CD786462 CD851997:CD851998 CD917533:CD917534 CD983069:CD983070 CD24 CD34 CP29 CP65565:CP65566 CP131101:CP131102 CP196637:CP196638 CP262173:CP262174 CP327709:CP327710 CP393245:CP393246 CP458781:CP458782 CP524317:CP524318 CP589853:CP589854 CP655389:CP655390 CP720925:CP720926 CP786461:CP786462 CP851997:CP851998 CP917533:CP917534 CP983069:CP983070 CP24 CP34 DB29 DB65565:DB65566 DB131101:DB131102 DB196637:DB196638 DB262173:DB262174 DB327709:DB327710 DB393245:DB393246 DB458781:DB458782 DB524317:DB524318 DB589853:DB589854 DB655389:DB655390 DB720925:DB720926 DB786461:DB786462 DB851997:DB851998 DB917533:DB917534 DB983069:DB983070 DB24 DB34 DN29 DN65565:DN65566 DN131101:DN131102 DN196637:DN196638 DN262173:DN262174 DN327709:DN327710 DN393245:DN393246 DN458781:DN458782 DN524317:DN524318 DN589853:DN589854 DN655389:DN655390 DN720925:DN720926 DN786461:DN786462 DN851997:DN851998 DN917533:DN917534 DN983069:DN983070 DN24 DN34 DZ29 DZ65565:DZ65566 DZ131101:DZ131102 DZ196637:DZ196638 DZ262173:DZ262174 DZ327709:DZ327710 DZ393245:DZ393246 DZ458781:DZ458782 DZ524317:DZ524318 DZ589853:DZ589854 DZ655389:DZ655390 DZ720925:DZ720926 DZ786461:DZ786462 DZ851997:DZ851998 DZ917533:DZ917534 DZ983069:DZ983070 DZ24 DZ34"/>
    <dataValidation allowBlank="1" showInputMessage="1" showErrorMessage="1" prompt="Для выбора выполните двойной щелчок левой клавиши мыши по соответствующей ячейке." sqref="NS24 X65565:X65567 NQ65565:NQ65567 XM65565:XM65567 AHI65565:AHI65567 ARE65565:ARE65567 BBA65565:BBA65567 BKW65565:BKW65567 BUS65565:BUS65567 CEO65565:CEO65567 COK65565:COK65567 CYG65565:CYG65567 DIC65565:DIC65567 DRY65565:DRY65567 EBU65565:EBU65567 ELQ65565:ELQ65567 EVM65565:EVM65567 FFI65565:FFI65567 FPE65565:FPE65567 FZA65565:FZA65567 GIW65565:GIW65567 GSS65565:GSS65567 HCO65565:HCO65567 HMK65565:HMK65567 HWG65565:HWG65567 IGC65565:IGC65567 IPY65565:IPY65567 IZU65565:IZU65567 JJQ65565:JJQ65567 JTM65565:JTM65567 KDI65565:KDI65567 KNE65565:KNE65567 KXA65565:KXA65567 LGW65565:LGW65567 LQS65565:LQS65567 MAO65565:MAO65567 MKK65565:MKK65567 MUG65565:MUG65567 NEC65565:NEC65567 NNY65565:NNY65567 NXU65565:NXU65567 OHQ65565:OHQ65567 ORM65565:ORM65567 PBI65565:PBI65567 PLE65565:PLE65567 PVA65565:PVA65567 QEW65565:QEW65567 QOS65565:QOS65567 QYO65565:QYO65567 RIK65565:RIK65567 RSG65565:RSG65567 SCC65565:SCC65567 SLY65565:SLY65567 SVU65565:SVU65567 TFQ65565:TFQ65567 TPM65565:TPM65567 TZI65565:TZI65567 UJE65565:UJE65567 UTA65565:UTA65567 VCW65565:VCW65567 VMS65565:VMS65567 VWO65565:VWO65567 WGK65565:WGK65567 WQG65565:WQG65567 XAC65565:XAC65567 X131101:X131103 NQ131101:NQ131103 XM131101:XM131103 AHI131101:AHI131103 ARE131101:ARE131103 BBA131101:BBA131103 BKW131101:BKW131103 BUS131101:BUS131103 CEO131101:CEO131103 COK131101:COK131103 CYG131101:CYG131103 DIC131101:DIC131103 DRY131101:DRY131103 EBU131101:EBU131103 ELQ131101:ELQ131103 EVM131101:EVM131103 FFI131101:FFI131103 FPE131101:FPE131103 FZA131101:FZA131103 GIW131101:GIW131103 GSS131101:GSS131103 HCO131101:HCO131103 HMK131101:HMK131103 HWG131101:HWG131103 IGC131101:IGC131103 IPY131101:IPY131103 IZU131101:IZU131103 JJQ131101:JJQ131103 JTM131101:JTM131103 KDI131101:KDI131103 KNE131101:KNE131103 KXA131101:KXA131103 LGW131101:LGW131103 LQS131101:LQS131103 MAO131101:MAO131103 MKK131101:MKK131103 MUG131101:MUG131103 NEC131101:NEC131103 NNY131101:NNY131103 NXU131101:NXU131103 OHQ131101:OHQ131103 ORM131101:ORM131103 PBI131101:PBI131103 PLE131101:PLE131103 PVA131101:PVA131103 QEW131101:QEW131103 QOS131101:QOS131103 QYO131101:QYO131103 RIK131101:RIK131103 RSG131101:RSG131103 SCC131101:SCC131103 SLY131101:SLY131103 SVU131101:SVU131103 TFQ131101:TFQ131103 TPM131101:TPM131103 TZI131101:TZI131103 UJE131101:UJE131103 UTA131101:UTA131103 VCW131101:VCW131103 VMS131101:VMS131103 VWO131101:VWO131103 WGK131101:WGK131103 WQG131101:WQG131103 XAC131101:XAC131103 X196637:X196639 NQ196637:NQ196639 XM196637:XM196639 AHI196637:AHI196639 ARE196637:ARE196639 BBA196637:BBA196639 BKW196637:BKW196639 BUS196637:BUS196639 CEO196637:CEO196639 COK196637:COK196639 CYG196637:CYG196639 DIC196637:DIC196639 DRY196637:DRY196639 EBU196637:EBU196639 ELQ196637:ELQ196639 EVM196637:EVM196639 FFI196637:FFI196639 FPE196637:FPE196639 FZA196637:FZA196639 GIW196637:GIW196639 GSS196637:GSS196639 HCO196637:HCO196639 HMK196637:HMK196639 HWG196637:HWG196639 IGC196637:IGC196639 IPY196637:IPY196639 IZU196637:IZU196639 JJQ196637:JJQ196639 JTM196637:JTM196639 KDI196637:KDI196639 KNE196637:KNE196639 KXA196637:KXA196639 LGW196637:LGW196639 LQS196637:LQS196639 MAO196637:MAO196639 MKK196637:MKK196639 MUG196637:MUG196639 NEC196637:NEC196639 NNY196637:NNY196639 NXU196637:NXU196639 OHQ196637:OHQ196639 ORM196637:ORM196639 PBI196637:PBI196639 PLE196637:PLE196639 PVA196637:PVA196639 QEW196637:QEW196639 QOS196637:QOS196639 QYO196637:QYO196639 RIK196637:RIK196639 RSG196637:RSG196639 SCC196637:SCC196639 SLY196637:SLY196639 SVU196637:SVU196639 TFQ196637:TFQ196639 TPM196637:TPM196639 TZI196637:TZI196639 UJE196637:UJE196639 UTA196637:UTA196639 VCW196637:VCW196639 VMS196637:VMS196639 VWO196637:VWO196639 WGK196637:WGK196639 WQG196637:WQG196639 XAC196637:XAC196639 X262173:X262175 NQ262173:NQ262175 XM262173:XM262175 AHI262173:AHI262175 ARE262173:ARE262175 BBA262173:BBA262175 BKW262173:BKW262175 BUS262173:BUS262175 CEO262173:CEO262175 COK262173:COK262175 CYG262173:CYG262175 DIC262173:DIC262175 DRY262173:DRY262175 EBU262173:EBU262175 ELQ262173:ELQ262175 EVM262173:EVM262175 FFI262173:FFI262175 FPE262173:FPE262175 FZA262173:FZA262175 GIW262173:GIW262175 GSS262173:GSS262175 HCO262173:HCO262175 HMK262173:HMK262175 HWG262173:HWG262175 IGC262173:IGC262175 IPY262173:IPY262175 IZU262173:IZU262175 JJQ262173:JJQ262175 JTM262173:JTM262175 KDI262173:KDI262175 KNE262173:KNE262175 KXA262173:KXA262175 LGW262173:LGW262175 LQS262173:LQS262175 MAO262173:MAO262175 MKK262173:MKK262175 MUG262173:MUG262175 NEC262173:NEC262175 NNY262173:NNY262175 NXU262173:NXU262175 OHQ262173:OHQ262175 ORM262173:ORM262175 PBI262173:PBI262175 PLE262173:PLE262175 PVA262173:PVA262175 QEW262173:QEW262175 QOS262173:QOS262175 QYO262173:QYO262175 RIK262173:RIK262175 RSG262173:RSG262175 SCC262173:SCC262175 SLY262173:SLY262175 SVU262173:SVU262175 TFQ262173:TFQ262175 TPM262173:TPM262175 TZI262173:TZI262175 UJE262173:UJE262175 UTA262173:UTA262175 VCW262173:VCW262175 VMS262173:VMS262175 VWO262173:VWO262175 WGK262173:WGK262175 WQG262173:WQG262175 XAC262173:XAC262175 X327709:X327711 NQ327709:NQ327711 XM327709:XM327711 AHI327709:AHI327711 ARE327709:ARE327711 BBA327709:BBA327711 BKW327709:BKW327711 BUS327709:BUS327711 CEO327709:CEO327711 COK327709:COK327711 CYG327709:CYG327711 DIC327709:DIC327711 DRY327709:DRY327711 EBU327709:EBU327711 ELQ327709:ELQ327711 EVM327709:EVM327711 FFI327709:FFI327711 FPE327709:FPE327711 FZA327709:FZA327711 GIW327709:GIW327711 GSS327709:GSS327711 HCO327709:HCO327711 HMK327709:HMK327711 HWG327709:HWG327711 IGC327709:IGC327711 IPY327709:IPY327711 IZU327709:IZU327711 JJQ327709:JJQ327711 JTM327709:JTM327711 KDI327709:KDI327711 KNE327709:KNE327711 KXA327709:KXA327711 LGW327709:LGW327711 LQS327709:LQS327711 MAO327709:MAO327711 MKK327709:MKK327711 MUG327709:MUG327711 NEC327709:NEC327711 NNY327709:NNY327711 NXU327709:NXU327711 OHQ327709:OHQ327711 ORM327709:ORM327711 PBI327709:PBI327711 PLE327709:PLE327711 PVA327709:PVA327711 QEW327709:QEW327711 QOS327709:QOS327711 QYO327709:QYO327711 RIK327709:RIK327711 RSG327709:RSG327711 SCC327709:SCC327711 SLY327709:SLY327711 SVU327709:SVU327711 TFQ327709:TFQ327711 TPM327709:TPM327711 TZI327709:TZI327711 UJE327709:UJE327711 UTA327709:UTA327711 VCW327709:VCW327711 VMS327709:VMS327711 VWO327709:VWO327711 WGK327709:WGK327711 WQG327709:WQG327711 XAC327709:XAC327711 X393245:X393247 NQ393245:NQ393247 XM393245:XM393247 AHI393245:AHI393247 ARE393245:ARE393247 BBA393245:BBA393247 BKW393245:BKW393247 BUS393245:BUS393247 CEO393245:CEO393247 COK393245:COK393247 CYG393245:CYG393247 DIC393245:DIC393247 DRY393245:DRY393247 EBU393245:EBU393247 ELQ393245:ELQ393247 EVM393245:EVM393247 FFI393245:FFI393247 FPE393245:FPE393247 FZA393245:FZA393247 GIW393245:GIW393247 GSS393245:GSS393247 HCO393245:HCO393247 HMK393245:HMK393247 HWG393245:HWG393247 IGC393245:IGC393247 IPY393245:IPY393247 IZU393245:IZU393247 JJQ393245:JJQ393247 JTM393245:JTM393247 KDI393245:KDI393247 KNE393245:KNE393247 KXA393245:KXA393247 LGW393245:LGW393247 LQS393245:LQS393247 MAO393245:MAO393247 MKK393245:MKK393247 MUG393245:MUG393247 NEC393245:NEC393247 NNY393245:NNY393247 NXU393245:NXU393247 OHQ393245:OHQ393247 ORM393245:ORM393247 PBI393245:PBI393247 PLE393245:PLE393247 PVA393245:PVA393247 QEW393245:QEW393247 QOS393245:QOS393247 QYO393245:QYO393247 RIK393245:RIK393247 RSG393245:RSG393247 SCC393245:SCC393247 SLY393245:SLY393247 SVU393245:SVU393247 TFQ393245:TFQ393247 TPM393245:TPM393247 TZI393245:TZI393247 UJE393245:UJE393247 UTA393245:UTA393247 VCW393245:VCW393247 VMS393245:VMS393247 VWO393245:VWO393247 WGK393245:WGK393247 WQG393245:WQG393247 XAC393245:XAC393247 X458781:X458783 NQ458781:NQ458783 XM458781:XM458783 AHI458781:AHI458783 ARE458781:ARE458783 BBA458781:BBA458783 BKW458781:BKW458783 BUS458781:BUS458783 CEO458781:CEO458783 COK458781:COK458783 CYG458781:CYG458783 DIC458781:DIC458783 DRY458781:DRY458783 EBU458781:EBU458783 ELQ458781:ELQ458783 EVM458781:EVM458783 FFI458781:FFI458783 FPE458781:FPE458783 FZA458781:FZA458783 GIW458781:GIW458783 GSS458781:GSS458783 HCO458781:HCO458783 HMK458781:HMK458783 HWG458781:HWG458783 IGC458781:IGC458783 IPY458781:IPY458783 IZU458781:IZU458783 JJQ458781:JJQ458783 JTM458781:JTM458783 KDI458781:KDI458783 KNE458781:KNE458783 KXA458781:KXA458783 LGW458781:LGW458783 LQS458781:LQS458783 MAO458781:MAO458783 MKK458781:MKK458783 MUG458781:MUG458783 NEC458781:NEC458783 NNY458781:NNY458783 NXU458781:NXU458783 OHQ458781:OHQ458783 ORM458781:ORM458783 PBI458781:PBI458783 PLE458781:PLE458783 PVA458781:PVA458783 QEW458781:QEW458783 QOS458781:QOS458783 QYO458781:QYO458783 RIK458781:RIK458783 RSG458781:RSG458783 SCC458781:SCC458783 SLY458781:SLY458783 SVU458781:SVU458783 TFQ458781:TFQ458783 TPM458781:TPM458783 TZI458781:TZI458783 UJE458781:UJE458783 UTA458781:UTA458783 VCW458781:VCW458783 VMS458781:VMS458783 VWO458781:VWO458783 WGK458781:WGK458783 WQG458781:WQG458783 XAC458781:XAC458783 X524317:X524319 NQ524317:NQ524319 XM524317:XM524319 AHI524317:AHI524319 ARE524317:ARE524319 BBA524317:BBA524319 BKW524317:BKW524319 BUS524317:BUS524319 CEO524317:CEO524319 COK524317:COK524319 CYG524317:CYG524319 DIC524317:DIC524319 DRY524317:DRY524319 EBU524317:EBU524319 ELQ524317:ELQ524319 EVM524317:EVM524319 FFI524317:FFI524319 FPE524317:FPE524319 FZA524317:FZA524319 GIW524317:GIW524319 GSS524317:GSS524319 HCO524317:HCO524319 HMK524317:HMK524319 HWG524317:HWG524319 IGC524317:IGC524319 IPY524317:IPY524319 IZU524317:IZU524319 JJQ524317:JJQ524319 JTM524317:JTM524319 KDI524317:KDI524319 KNE524317:KNE524319 KXA524317:KXA524319 LGW524317:LGW524319 LQS524317:LQS524319 MAO524317:MAO524319 MKK524317:MKK524319 MUG524317:MUG524319 NEC524317:NEC524319 NNY524317:NNY524319 NXU524317:NXU524319 OHQ524317:OHQ524319 ORM524317:ORM524319 PBI524317:PBI524319 PLE524317:PLE524319 PVA524317:PVA524319 QEW524317:QEW524319 QOS524317:QOS524319 QYO524317:QYO524319 RIK524317:RIK524319 RSG524317:RSG524319 SCC524317:SCC524319 SLY524317:SLY524319 SVU524317:SVU524319 TFQ524317:TFQ524319 TPM524317:TPM524319 TZI524317:TZI524319 UJE524317:UJE524319 UTA524317:UTA524319 VCW524317:VCW524319 VMS524317:VMS524319 VWO524317:VWO524319 WGK524317:WGK524319 WQG524317:WQG524319 XAC524317:XAC524319 X589853:X589855 NQ589853:NQ589855 XM589853:XM589855 AHI589853:AHI589855 ARE589853:ARE589855 BBA589853:BBA589855 BKW589853:BKW589855 BUS589853:BUS589855 CEO589853:CEO589855 COK589853:COK589855 CYG589853:CYG589855 DIC589853:DIC589855 DRY589853:DRY589855 EBU589853:EBU589855 ELQ589853:ELQ589855 EVM589853:EVM589855 FFI589853:FFI589855 FPE589853:FPE589855 FZA589853:FZA589855 GIW589853:GIW589855 GSS589853:GSS589855 HCO589853:HCO589855 HMK589853:HMK589855 HWG589853:HWG589855 IGC589853:IGC589855 IPY589853:IPY589855 IZU589853:IZU589855 JJQ589853:JJQ589855 JTM589853:JTM589855 KDI589853:KDI589855 KNE589853:KNE589855 KXA589853:KXA589855 LGW589853:LGW589855 LQS589853:LQS589855 MAO589853:MAO589855 MKK589853:MKK589855 MUG589853:MUG589855 NEC589853:NEC589855 NNY589853:NNY589855 NXU589853:NXU589855 OHQ589853:OHQ589855 ORM589853:ORM589855 PBI589853:PBI589855 PLE589853:PLE589855 PVA589853:PVA589855 QEW589853:QEW589855 QOS589853:QOS589855 QYO589853:QYO589855 RIK589853:RIK589855 RSG589853:RSG589855 SCC589853:SCC589855 SLY589853:SLY589855 SVU589853:SVU589855 TFQ589853:TFQ589855 TPM589853:TPM589855 TZI589853:TZI589855 UJE589853:UJE589855 UTA589853:UTA589855 VCW589853:VCW589855 VMS589853:VMS589855 VWO589853:VWO589855 WGK589853:WGK589855 WQG589853:WQG589855 XAC589853:XAC589855 X655389:X655391 NQ655389:NQ655391 XM655389:XM655391 AHI655389:AHI655391 ARE655389:ARE655391 BBA655389:BBA655391 BKW655389:BKW655391 BUS655389:BUS655391 CEO655389:CEO655391 COK655389:COK655391 CYG655389:CYG655391 DIC655389:DIC655391 DRY655389:DRY655391 EBU655389:EBU655391 ELQ655389:ELQ655391 EVM655389:EVM655391 FFI655389:FFI655391 FPE655389:FPE655391 FZA655389:FZA655391 GIW655389:GIW655391 GSS655389:GSS655391 HCO655389:HCO655391 HMK655389:HMK655391 HWG655389:HWG655391 IGC655389:IGC655391 IPY655389:IPY655391 IZU655389:IZU655391 JJQ655389:JJQ655391 JTM655389:JTM655391 KDI655389:KDI655391 KNE655389:KNE655391 KXA655389:KXA655391 LGW655389:LGW655391 LQS655389:LQS655391 MAO655389:MAO655391 MKK655389:MKK655391 MUG655389:MUG655391 NEC655389:NEC655391 NNY655389:NNY655391 NXU655389:NXU655391 OHQ655389:OHQ655391 ORM655389:ORM655391 PBI655389:PBI655391 PLE655389:PLE655391 PVA655389:PVA655391 QEW655389:QEW655391 QOS655389:QOS655391 QYO655389:QYO655391 RIK655389:RIK655391 RSG655389:RSG655391 SCC655389:SCC655391 SLY655389:SLY655391 SVU655389:SVU655391 TFQ655389:TFQ655391 TPM655389:TPM655391 TZI655389:TZI655391 UJE655389:UJE655391 UTA655389:UTA655391 VCW655389:VCW655391 VMS655389:VMS655391 VWO655389:VWO655391 WGK655389:WGK655391 WQG655389:WQG655391 XAC655389:XAC655391 X720925:X720927 NQ720925:NQ720927 XM720925:XM720927 AHI720925:AHI720927 ARE720925:ARE720927 BBA720925:BBA720927 BKW720925:BKW720927 BUS720925:BUS720927 CEO720925:CEO720927 COK720925:COK720927 CYG720925:CYG720927 DIC720925:DIC720927 DRY720925:DRY720927 EBU720925:EBU720927 ELQ720925:ELQ720927 EVM720925:EVM720927 FFI720925:FFI720927 FPE720925:FPE720927 FZA720925:FZA720927 GIW720925:GIW720927 GSS720925:GSS720927 HCO720925:HCO720927 HMK720925:HMK720927 HWG720925:HWG720927 IGC720925:IGC720927 IPY720925:IPY720927 IZU720925:IZU720927 JJQ720925:JJQ720927 JTM720925:JTM720927 KDI720925:KDI720927 KNE720925:KNE720927 KXA720925:KXA720927 LGW720925:LGW720927 LQS720925:LQS720927 MAO720925:MAO720927 MKK720925:MKK720927 MUG720925:MUG720927 NEC720925:NEC720927 NNY720925:NNY720927 NXU720925:NXU720927 OHQ720925:OHQ720927 ORM720925:ORM720927 PBI720925:PBI720927 PLE720925:PLE720927 PVA720925:PVA720927 QEW720925:QEW720927 QOS720925:QOS720927 QYO720925:QYO720927 RIK720925:RIK720927 RSG720925:RSG720927 SCC720925:SCC720927 SLY720925:SLY720927 SVU720925:SVU720927 TFQ720925:TFQ720927 TPM720925:TPM720927 TZI720925:TZI720927 UJE720925:UJE720927 UTA720925:UTA720927 VCW720925:VCW720927 VMS720925:VMS720927 VWO720925:VWO720927 WGK720925:WGK720927 WQG720925:WQG720927 XAC720925:XAC720927 X786461:X786463 NQ786461:NQ786463 XM786461:XM786463 AHI786461:AHI786463 ARE786461:ARE786463 BBA786461:BBA786463 BKW786461:BKW786463 BUS786461:BUS786463 CEO786461:CEO786463 COK786461:COK786463 CYG786461:CYG786463 DIC786461:DIC786463 DRY786461:DRY786463 EBU786461:EBU786463 ELQ786461:ELQ786463 EVM786461:EVM786463 FFI786461:FFI786463 FPE786461:FPE786463 FZA786461:FZA786463 GIW786461:GIW786463 GSS786461:GSS786463 HCO786461:HCO786463 HMK786461:HMK786463 HWG786461:HWG786463 IGC786461:IGC786463 IPY786461:IPY786463 IZU786461:IZU786463 JJQ786461:JJQ786463 JTM786461:JTM786463 KDI786461:KDI786463 KNE786461:KNE786463 KXA786461:KXA786463 LGW786461:LGW786463 LQS786461:LQS786463 MAO786461:MAO786463 MKK786461:MKK786463 MUG786461:MUG786463 NEC786461:NEC786463 NNY786461:NNY786463 NXU786461:NXU786463 OHQ786461:OHQ786463 ORM786461:ORM786463 PBI786461:PBI786463 PLE786461:PLE786463 PVA786461:PVA786463 QEW786461:QEW786463 QOS786461:QOS786463 QYO786461:QYO786463 RIK786461:RIK786463 RSG786461:RSG786463 SCC786461:SCC786463 SLY786461:SLY786463 SVU786461:SVU786463 TFQ786461:TFQ786463 TPM786461:TPM786463 TZI786461:TZI786463 UJE786461:UJE786463 UTA786461:UTA786463 VCW786461:VCW786463 VMS786461:VMS786463 VWO786461:VWO786463 WGK786461:WGK786463 WQG786461:WQG786463 XAC786461:XAC786463 X851997:X851999 NQ851997:NQ851999 XM851997:XM851999 AHI851997:AHI851999 ARE851997:ARE851999 BBA851997:BBA851999 BKW851997:BKW851999 BUS851997:BUS851999 CEO851997:CEO851999 COK851997:COK851999 CYG851997:CYG851999 DIC851997:DIC851999 DRY851997:DRY851999 EBU851997:EBU851999 ELQ851997:ELQ851999 EVM851997:EVM851999 FFI851997:FFI851999 FPE851997:FPE851999 FZA851997:FZA851999 GIW851997:GIW851999 GSS851997:GSS851999 HCO851997:HCO851999 HMK851997:HMK851999 HWG851997:HWG851999 IGC851997:IGC851999 IPY851997:IPY851999 IZU851997:IZU851999 JJQ851997:JJQ851999 JTM851997:JTM851999 KDI851997:KDI851999 KNE851997:KNE851999 KXA851997:KXA851999 LGW851997:LGW851999 LQS851997:LQS851999 MAO851997:MAO851999 MKK851997:MKK851999 MUG851997:MUG851999 NEC851997:NEC851999 NNY851997:NNY851999 NXU851997:NXU851999 OHQ851997:OHQ851999 ORM851997:ORM851999 PBI851997:PBI851999 PLE851997:PLE851999 PVA851997:PVA851999 QEW851997:QEW851999 QOS851997:QOS851999 QYO851997:QYO851999 RIK851997:RIK851999 RSG851997:RSG851999 SCC851997:SCC851999 SLY851997:SLY851999 SVU851997:SVU851999 TFQ851997:TFQ851999 TPM851997:TPM851999 TZI851997:TZI851999 UJE851997:UJE851999 UTA851997:UTA851999 VCW851997:VCW851999 VMS851997:VMS851999 VWO851997:VWO851999 WGK851997:WGK851999 WQG851997:WQG851999 XAC851997:XAC851999 X917533:X917535 NQ917533:NQ917535 XM917533:XM917535 AHI917533:AHI917535 ARE917533:ARE917535 BBA917533:BBA917535 BKW917533:BKW917535 BUS917533:BUS917535 CEO917533:CEO917535 COK917533:COK917535 CYG917533:CYG917535 DIC917533:DIC917535 DRY917533:DRY917535 EBU917533:EBU917535 ELQ917533:ELQ917535 EVM917533:EVM917535 FFI917533:FFI917535 FPE917533:FPE917535 FZA917533:FZA917535 GIW917533:GIW917535 GSS917533:GSS917535 HCO917533:HCO917535 HMK917533:HMK917535 HWG917533:HWG917535 IGC917533:IGC917535 IPY917533:IPY917535 IZU917533:IZU917535 JJQ917533:JJQ917535 JTM917533:JTM917535 KDI917533:KDI917535 KNE917533:KNE917535 KXA917533:KXA917535 LGW917533:LGW917535 LQS917533:LQS917535 MAO917533:MAO917535 MKK917533:MKK917535 MUG917533:MUG917535 NEC917533:NEC917535 NNY917533:NNY917535 NXU917533:NXU917535 OHQ917533:OHQ917535 ORM917533:ORM917535 PBI917533:PBI917535 PLE917533:PLE917535 PVA917533:PVA917535 QEW917533:QEW917535 QOS917533:QOS917535 QYO917533:QYO917535 RIK917533:RIK917535 RSG917533:RSG917535 SCC917533:SCC917535 SLY917533:SLY917535 SVU917533:SVU917535 TFQ917533:TFQ917535 TPM917533:TPM917535 TZI917533:TZI917535 UJE917533:UJE917535 UTA917533:UTA917535 VCW917533:VCW917535 VMS917533:VMS917535 VWO917533:VWO917535 WGK917533:WGK917535 WQG917533:WQG917535 XAC917533:XAC917535 X983069:X983071 NQ983069:NQ983071 XM983069:XM983071 AHI983069:AHI983071 ARE983069:ARE983071 BBA983069:BBA983071 BKW983069:BKW983071 BUS983069:BUS983071 CEO983069:CEO983071 COK983069:COK983071 CYG983069:CYG983071 DIC983069:DIC983071 DRY983069:DRY983071 EBU983069:EBU983071 ELQ983069:ELQ983071 EVM983069:EVM983071 FFI983069:FFI983071 FPE983069:FPE983071 FZA983069:FZA983071 GIW983069:GIW983071 GSS983069:GSS983071 HCO983069:HCO983071 HMK983069:HMK983071 HWG983069:HWG983071 IGC983069:IGC983071 IPY983069:IPY983071 IZU983069:IZU983071 JJQ983069:JJQ983071 JTM983069:JTM983071 KDI983069:KDI983071 KNE983069:KNE983071 KXA983069:KXA983071 LGW983069:LGW983071 LQS983069:LQS983071 MAO983069:MAO983071 MKK983069:MKK983071 MUG983069:MUG983071 NEC983069:NEC983071 NNY983069:NNY983071 NXU983069:NXU983071 OHQ983069:OHQ983071 ORM983069:ORM983071 PBI983069:PBI983071 PLE983069:PLE983071 PVA983069:PVA983071 QEW983069:QEW983071 QOS983069:QOS983071 QYO983069:QYO983071 RIK983069:RIK983071 RSG983069:RSG983071 SCC983069:SCC983071 SLY983069:SLY983071 SVU983069:SVU983071 TFQ983069:TFQ983071 TPM983069:TPM983071 TZI983069:TZI983071 UJE983069:UJE983071 UTA983069:UTA983071 VCW983069:VCW983071 VMS983069:VMS983071 VWO983069:VWO983071 WGK983069:WGK983071 WQG983069:WQG983071 XAC983069:XAC983071 XO24 AHK24 ARG24 BBC24 BKY24 BUU24 CEQ24 COM24 CYI24 DIE24 DSA24 EBW24 ELS24 EVO24 FFK24 FPG24 FZC24 GIY24 GSU24 HCQ24 HMM24 HWI24 IGE24 IQA24 IZW24 JJS24 JTO24 KDK24 KNG24 KXC24 LGY24 LQU24 MAQ24 MKM24 MUI24 NEE24 NOA24 NXW24 OHS24 ORO24 PBK24 PLG24 PVC24 QEY24 QOU24 QYQ24 RIM24 RSI24 SCE24 SMA24 SVW24 TFS24 TPO24 TZK24 UJG24 UTC24 VCY24 VMU24 VWQ24 WGM24 WQI24 XAE24 XAE983069:XAE983070 Z196637:Z196638 NS65565:NS65566 XO65565:XO65566 AHK65565:AHK65566 ARG65565:ARG65566 BBC65565:BBC65566 BKY65565:BKY65566 BUU65565:BUU65566 CEQ65565:CEQ65566 COM65565:COM65566 CYI65565:CYI65566 DIE65565:DIE65566 DSA65565:DSA65566 EBW65565:EBW65566 ELS65565:ELS65566 EVO65565:EVO65566 FFK65565:FFK65566 FPG65565:FPG65566 FZC65565:FZC65566 GIY65565:GIY65566 GSU65565:GSU65566 HCQ65565:HCQ65566 HMM65565:HMM65566 HWI65565:HWI65566 IGE65565:IGE65566 IQA65565:IQA65566 IZW65565:IZW65566 JJS65565:JJS65566 JTO65565:JTO65566 KDK65565:KDK65566 KNG65565:KNG65566 KXC65565:KXC65566 LGY65565:LGY65566 LQU65565:LQU65566 MAQ65565:MAQ65566 MKM65565:MKM65566 MUI65565:MUI65566 NEE65565:NEE65566 NOA65565:NOA65566 NXW65565:NXW65566 OHS65565:OHS65566 ORO65565:ORO65566 PBK65565:PBK65566 PLG65565:PLG65566 PVC65565:PVC65566 QEY65565:QEY65566 QOU65565:QOU65566 QYQ65565:QYQ65566 RIM65565:RIM65566 RSI65565:RSI65566 SCE65565:SCE65566 SMA65565:SMA65566 SVW65565:SVW65566 TFS65565:TFS65566 TPO65565:TPO65566 TZK65565:TZK65566 UJG65565:UJG65566 UTC65565:UTC65566 VCY65565:VCY65566 VMU65565:VMU65566 VWQ65565:VWQ65566 WGM65565:WGM65566 WQI65565:WQI65566 XAE65565:XAE65566 Z262173:Z262174 NS131101:NS131102 XO131101:XO131102 AHK131101:AHK131102 ARG131101:ARG131102 BBC131101:BBC131102 BKY131101:BKY131102 BUU131101:BUU131102 CEQ131101:CEQ131102 COM131101:COM131102 CYI131101:CYI131102 DIE131101:DIE131102 DSA131101:DSA131102 EBW131101:EBW131102 ELS131101:ELS131102 EVO131101:EVO131102 FFK131101:FFK131102 FPG131101:FPG131102 FZC131101:FZC131102 GIY131101:GIY131102 GSU131101:GSU131102 HCQ131101:HCQ131102 HMM131101:HMM131102 HWI131101:HWI131102 IGE131101:IGE131102 IQA131101:IQA131102 IZW131101:IZW131102 JJS131101:JJS131102 JTO131101:JTO131102 KDK131101:KDK131102 KNG131101:KNG131102 KXC131101:KXC131102 LGY131101:LGY131102 LQU131101:LQU131102 MAQ131101:MAQ131102 MKM131101:MKM131102 MUI131101:MUI131102 NEE131101:NEE131102 NOA131101:NOA131102 NXW131101:NXW131102 OHS131101:OHS131102 ORO131101:ORO131102 PBK131101:PBK131102 PLG131101:PLG131102 PVC131101:PVC131102 QEY131101:QEY131102 QOU131101:QOU131102 QYQ131101:QYQ131102 RIM131101:RIM131102 RSI131101:RSI131102 SCE131101:SCE131102 SMA131101:SMA131102 SVW131101:SVW131102 TFS131101:TFS131102 TPO131101:TPO131102 TZK131101:TZK131102 UJG131101:UJG131102 UTC131101:UTC131102 VCY131101:VCY131102 VMU131101:VMU131102 VWQ131101:VWQ131102 WGM131101:WGM131102 WQI131101:WQI131102 XAE131101:XAE131102 Z327709:Z327710 NS196637:NS196638 XO196637:XO196638 AHK196637:AHK196638 ARG196637:ARG196638 BBC196637:BBC196638 BKY196637:BKY196638 BUU196637:BUU196638 CEQ196637:CEQ196638 COM196637:COM196638 CYI196637:CYI196638 DIE196637:DIE196638 DSA196637:DSA196638 EBW196637:EBW196638 ELS196637:ELS196638 EVO196637:EVO196638 FFK196637:FFK196638 FPG196637:FPG196638 FZC196637:FZC196638 GIY196637:GIY196638 GSU196637:GSU196638 HCQ196637:HCQ196638 HMM196637:HMM196638 HWI196637:HWI196638 IGE196637:IGE196638 IQA196637:IQA196638 IZW196637:IZW196638 JJS196637:JJS196638 JTO196637:JTO196638 KDK196637:KDK196638 KNG196637:KNG196638 KXC196637:KXC196638 LGY196637:LGY196638 LQU196637:LQU196638 MAQ196637:MAQ196638 MKM196637:MKM196638 MUI196637:MUI196638 NEE196637:NEE196638 NOA196637:NOA196638 NXW196637:NXW196638 OHS196637:OHS196638 ORO196637:ORO196638 PBK196637:PBK196638 PLG196637:PLG196638 PVC196637:PVC196638 QEY196637:QEY196638 QOU196637:QOU196638 QYQ196637:QYQ196638 RIM196637:RIM196638 RSI196637:RSI196638 SCE196637:SCE196638 SMA196637:SMA196638 SVW196637:SVW196638 TFS196637:TFS196638 TPO196637:TPO196638 TZK196637:TZK196638 UJG196637:UJG196638 UTC196637:UTC196638 VCY196637:VCY196638 VMU196637:VMU196638 VWQ196637:VWQ196638 WGM196637:WGM196638 WQI196637:WQI196638 XAE196637:XAE196638 Z393245:Z393246 NS262173:NS262174 XO262173:XO262174 AHK262173:AHK262174 ARG262173:ARG262174 BBC262173:BBC262174 BKY262173:BKY262174 BUU262173:BUU262174 CEQ262173:CEQ262174 COM262173:COM262174 CYI262173:CYI262174 DIE262173:DIE262174 DSA262173:DSA262174 EBW262173:EBW262174 ELS262173:ELS262174 EVO262173:EVO262174 FFK262173:FFK262174 FPG262173:FPG262174 FZC262173:FZC262174 GIY262173:GIY262174 GSU262173:GSU262174 HCQ262173:HCQ262174 HMM262173:HMM262174 HWI262173:HWI262174 IGE262173:IGE262174 IQA262173:IQA262174 IZW262173:IZW262174 JJS262173:JJS262174 JTO262173:JTO262174 KDK262173:KDK262174 KNG262173:KNG262174 KXC262173:KXC262174 LGY262173:LGY262174 LQU262173:LQU262174 MAQ262173:MAQ262174 MKM262173:MKM262174 MUI262173:MUI262174 NEE262173:NEE262174 NOA262173:NOA262174 NXW262173:NXW262174 OHS262173:OHS262174 ORO262173:ORO262174 PBK262173:PBK262174 PLG262173:PLG262174 PVC262173:PVC262174 QEY262173:QEY262174 QOU262173:QOU262174 QYQ262173:QYQ262174 RIM262173:RIM262174 RSI262173:RSI262174 SCE262173:SCE262174 SMA262173:SMA262174 SVW262173:SVW262174 TFS262173:TFS262174 TPO262173:TPO262174 TZK262173:TZK262174 UJG262173:UJG262174 UTC262173:UTC262174 VCY262173:VCY262174 VMU262173:VMU262174 VWQ262173:VWQ262174 WGM262173:WGM262174 WQI262173:WQI262174 XAE262173:XAE262174 Z458781:Z458782 NS327709:NS327710 XO327709:XO327710 AHK327709:AHK327710 ARG327709:ARG327710 BBC327709:BBC327710 BKY327709:BKY327710 BUU327709:BUU327710 CEQ327709:CEQ327710 COM327709:COM327710 CYI327709:CYI327710 DIE327709:DIE327710 DSA327709:DSA327710 EBW327709:EBW327710 ELS327709:ELS327710 EVO327709:EVO327710 FFK327709:FFK327710 FPG327709:FPG327710 FZC327709:FZC327710 GIY327709:GIY327710 GSU327709:GSU327710 HCQ327709:HCQ327710 HMM327709:HMM327710 HWI327709:HWI327710 IGE327709:IGE327710 IQA327709:IQA327710 IZW327709:IZW327710 JJS327709:JJS327710 JTO327709:JTO327710 KDK327709:KDK327710 KNG327709:KNG327710 KXC327709:KXC327710 LGY327709:LGY327710 LQU327709:LQU327710 MAQ327709:MAQ327710 MKM327709:MKM327710 MUI327709:MUI327710 NEE327709:NEE327710 NOA327709:NOA327710 NXW327709:NXW327710 OHS327709:OHS327710 ORO327709:ORO327710 PBK327709:PBK327710 PLG327709:PLG327710 PVC327709:PVC327710 QEY327709:QEY327710 QOU327709:QOU327710 QYQ327709:QYQ327710 RIM327709:RIM327710 RSI327709:RSI327710 SCE327709:SCE327710 SMA327709:SMA327710 SVW327709:SVW327710 TFS327709:TFS327710 TPO327709:TPO327710 TZK327709:TZK327710 UJG327709:UJG327710 UTC327709:UTC327710 VCY327709:VCY327710 VMU327709:VMU327710 VWQ327709:VWQ327710 WGM327709:WGM327710 WQI327709:WQI327710 XAE327709:XAE327710 Z524317:Z524318 NS393245:NS393246 XO393245:XO393246 AHK393245:AHK393246 ARG393245:ARG393246 BBC393245:BBC393246 BKY393245:BKY393246 BUU393245:BUU393246 CEQ393245:CEQ393246 COM393245:COM393246 CYI393245:CYI393246 DIE393245:DIE393246 DSA393245:DSA393246 EBW393245:EBW393246 ELS393245:ELS393246 EVO393245:EVO393246 FFK393245:FFK393246 FPG393245:FPG393246 FZC393245:FZC393246 GIY393245:GIY393246 GSU393245:GSU393246 HCQ393245:HCQ393246 HMM393245:HMM393246 HWI393245:HWI393246 IGE393245:IGE393246 IQA393245:IQA393246 IZW393245:IZW393246 JJS393245:JJS393246 JTO393245:JTO393246 KDK393245:KDK393246 KNG393245:KNG393246 KXC393245:KXC393246 LGY393245:LGY393246 LQU393245:LQU393246 MAQ393245:MAQ393246 MKM393245:MKM393246 MUI393245:MUI393246 NEE393245:NEE393246 NOA393245:NOA393246 NXW393245:NXW393246 OHS393245:OHS393246 ORO393245:ORO393246 PBK393245:PBK393246 PLG393245:PLG393246 PVC393245:PVC393246 QEY393245:QEY393246 QOU393245:QOU393246 QYQ393245:QYQ393246 RIM393245:RIM393246 RSI393245:RSI393246 SCE393245:SCE393246 SMA393245:SMA393246 SVW393245:SVW393246 TFS393245:TFS393246 TPO393245:TPO393246 TZK393245:TZK393246 UJG393245:UJG393246 UTC393245:UTC393246 VCY393245:VCY393246 VMU393245:VMU393246 VWQ393245:VWQ393246 WGM393245:WGM393246 WQI393245:WQI393246 XAE393245:XAE393246 Z589853:Z589854 NS458781:NS458782 XO458781:XO458782 AHK458781:AHK458782 ARG458781:ARG458782 BBC458781:BBC458782 BKY458781:BKY458782 BUU458781:BUU458782 CEQ458781:CEQ458782 COM458781:COM458782 CYI458781:CYI458782 DIE458781:DIE458782 DSA458781:DSA458782 EBW458781:EBW458782 ELS458781:ELS458782 EVO458781:EVO458782 FFK458781:FFK458782 FPG458781:FPG458782 FZC458781:FZC458782 GIY458781:GIY458782 GSU458781:GSU458782 HCQ458781:HCQ458782 HMM458781:HMM458782 HWI458781:HWI458782 IGE458781:IGE458782 IQA458781:IQA458782 IZW458781:IZW458782 JJS458781:JJS458782 JTO458781:JTO458782 KDK458781:KDK458782 KNG458781:KNG458782 KXC458781:KXC458782 LGY458781:LGY458782 LQU458781:LQU458782 MAQ458781:MAQ458782 MKM458781:MKM458782 MUI458781:MUI458782 NEE458781:NEE458782 NOA458781:NOA458782 NXW458781:NXW458782 OHS458781:OHS458782 ORO458781:ORO458782 PBK458781:PBK458782 PLG458781:PLG458782 PVC458781:PVC458782 QEY458781:QEY458782 QOU458781:QOU458782 QYQ458781:QYQ458782 RIM458781:RIM458782 RSI458781:RSI458782 SCE458781:SCE458782 SMA458781:SMA458782 SVW458781:SVW458782 TFS458781:TFS458782 TPO458781:TPO458782 TZK458781:TZK458782 UJG458781:UJG458782 UTC458781:UTC458782 VCY458781:VCY458782 VMU458781:VMU458782 VWQ458781:VWQ458782 WGM458781:WGM458782 WQI458781:WQI458782 XAE458781:XAE458782 Z655389:Z655390 NS524317:NS524318 XO524317:XO524318 AHK524317:AHK524318 ARG524317:ARG524318 BBC524317:BBC524318 BKY524317:BKY524318 BUU524317:BUU524318 CEQ524317:CEQ524318 COM524317:COM524318 CYI524317:CYI524318 DIE524317:DIE524318 DSA524317:DSA524318 EBW524317:EBW524318 ELS524317:ELS524318 EVO524317:EVO524318 FFK524317:FFK524318 FPG524317:FPG524318 FZC524317:FZC524318 GIY524317:GIY524318 GSU524317:GSU524318 HCQ524317:HCQ524318 HMM524317:HMM524318 HWI524317:HWI524318 IGE524317:IGE524318 IQA524317:IQA524318 IZW524317:IZW524318 JJS524317:JJS524318 JTO524317:JTO524318 KDK524317:KDK524318 KNG524317:KNG524318 KXC524317:KXC524318 LGY524317:LGY524318 LQU524317:LQU524318 MAQ524317:MAQ524318 MKM524317:MKM524318 MUI524317:MUI524318 NEE524317:NEE524318 NOA524317:NOA524318 NXW524317:NXW524318 OHS524317:OHS524318 ORO524317:ORO524318 PBK524317:PBK524318 PLG524317:PLG524318 PVC524317:PVC524318 QEY524317:QEY524318 QOU524317:QOU524318 QYQ524317:QYQ524318 RIM524317:RIM524318 RSI524317:RSI524318 SCE524317:SCE524318 SMA524317:SMA524318 SVW524317:SVW524318 TFS524317:TFS524318 TPO524317:TPO524318 TZK524317:TZK524318 UJG524317:UJG524318 UTC524317:UTC524318 VCY524317:VCY524318 VMU524317:VMU524318 VWQ524317:VWQ524318 WGM524317:WGM524318 WQI524317:WQI524318 XAE524317:XAE524318 Z720925:Z720926 NS589853:NS589854 XO589853:XO589854 AHK589853:AHK589854 ARG589853:ARG589854 BBC589853:BBC589854 BKY589853:BKY589854 BUU589853:BUU589854 CEQ589853:CEQ589854 COM589853:COM589854 CYI589853:CYI589854 DIE589853:DIE589854 DSA589853:DSA589854 EBW589853:EBW589854 ELS589853:ELS589854 EVO589853:EVO589854 FFK589853:FFK589854 FPG589853:FPG589854 FZC589853:FZC589854 GIY589853:GIY589854 GSU589853:GSU589854 HCQ589853:HCQ589854 HMM589853:HMM589854 HWI589853:HWI589854 IGE589853:IGE589854 IQA589853:IQA589854 IZW589853:IZW589854 JJS589853:JJS589854 JTO589853:JTO589854 KDK589853:KDK589854 KNG589853:KNG589854 KXC589853:KXC589854 LGY589853:LGY589854 LQU589853:LQU589854 MAQ589853:MAQ589854 MKM589853:MKM589854 MUI589853:MUI589854 NEE589853:NEE589854 NOA589853:NOA589854 NXW589853:NXW589854 OHS589853:OHS589854 ORO589853:ORO589854 PBK589853:PBK589854 PLG589853:PLG589854 PVC589853:PVC589854 QEY589853:QEY589854 QOU589853:QOU589854 QYQ589853:QYQ589854 RIM589853:RIM589854 RSI589853:RSI589854 SCE589853:SCE589854 SMA589853:SMA589854 SVW589853:SVW589854 TFS589853:TFS589854 TPO589853:TPO589854 TZK589853:TZK589854 UJG589853:UJG589854 UTC589853:UTC589854 VCY589853:VCY589854 VMU589853:VMU589854 VWQ589853:VWQ589854 WGM589853:WGM589854 WQI589853:WQI589854 XAE589853:XAE589854 Z786461:Z786462 NS655389:NS655390 XO655389:XO655390 AHK655389:AHK655390 ARG655389:ARG655390 BBC655389:BBC655390 BKY655389:BKY655390 BUU655389:BUU655390 CEQ655389:CEQ655390 COM655389:COM655390 CYI655389:CYI655390 DIE655389:DIE655390 DSA655389:DSA655390 EBW655389:EBW655390 ELS655389:ELS655390 EVO655389:EVO655390 FFK655389:FFK655390 FPG655389:FPG655390 FZC655389:FZC655390 GIY655389:GIY655390 GSU655389:GSU655390 HCQ655389:HCQ655390 HMM655389:HMM655390 HWI655389:HWI655390 IGE655389:IGE655390 IQA655389:IQA655390 IZW655389:IZW655390 JJS655389:JJS655390 JTO655389:JTO655390 KDK655389:KDK655390 KNG655389:KNG655390 KXC655389:KXC655390 LGY655389:LGY655390 LQU655389:LQU655390 MAQ655389:MAQ655390 MKM655389:MKM655390 MUI655389:MUI655390 NEE655389:NEE655390 NOA655389:NOA655390 NXW655389:NXW655390 OHS655389:OHS655390 ORO655389:ORO655390 PBK655389:PBK655390 PLG655389:PLG655390 PVC655389:PVC655390 QEY655389:QEY655390 QOU655389:QOU655390 QYQ655389:QYQ655390 RIM655389:RIM655390 RSI655389:RSI655390 SCE655389:SCE655390 SMA655389:SMA655390 SVW655389:SVW655390 TFS655389:TFS655390 TPO655389:TPO655390 TZK655389:TZK655390 UJG655389:UJG655390 UTC655389:UTC655390 VCY655389:VCY655390 VMU655389:VMU655390 VWQ655389:VWQ655390 WGM655389:WGM655390 WQI655389:WQI655390 XAE655389:XAE655390 Z851997:Z851998 NS720925:NS720926 XO720925:XO720926 AHK720925:AHK720926 ARG720925:ARG720926 BBC720925:BBC720926 BKY720925:BKY720926 BUU720925:BUU720926 CEQ720925:CEQ720926 COM720925:COM720926 CYI720925:CYI720926 DIE720925:DIE720926 DSA720925:DSA720926 EBW720925:EBW720926 ELS720925:ELS720926 EVO720925:EVO720926 FFK720925:FFK720926 FPG720925:FPG720926 FZC720925:FZC720926 GIY720925:GIY720926 GSU720925:GSU720926 HCQ720925:HCQ720926 HMM720925:HMM720926 HWI720925:HWI720926 IGE720925:IGE720926 IQA720925:IQA720926 IZW720925:IZW720926 JJS720925:JJS720926 JTO720925:JTO720926 KDK720925:KDK720926 KNG720925:KNG720926 KXC720925:KXC720926 LGY720925:LGY720926 LQU720925:LQU720926 MAQ720925:MAQ720926 MKM720925:MKM720926 MUI720925:MUI720926 NEE720925:NEE720926 NOA720925:NOA720926 NXW720925:NXW720926 OHS720925:OHS720926 ORO720925:ORO720926 PBK720925:PBK720926 PLG720925:PLG720926 PVC720925:PVC720926 QEY720925:QEY720926 QOU720925:QOU720926 QYQ720925:QYQ720926 RIM720925:RIM720926 RSI720925:RSI720926 SCE720925:SCE720926 SMA720925:SMA720926 SVW720925:SVW720926 TFS720925:TFS720926 TPO720925:TPO720926 TZK720925:TZK720926 UJG720925:UJG720926 UTC720925:UTC720926 VCY720925:VCY720926 VMU720925:VMU720926 VWQ720925:VWQ720926 WGM720925:WGM720926 WQI720925:WQI720926 XAE720925:XAE720926 Z917533:Z917534 NS786461:NS786462 XO786461:XO786462 AHK786461:AHK786462 ARG786461:ARG786462 BBC786461:BBC786462 BKY786461:BKY786462 BUU786461:BUU786462 CEQ786461:CEQ786462 COM786461:COM786462 CYI786461:CYI786462 DIE786461:DIE786462 DSA786461:DSA786462 EBW786461:EBW786462 ELS786461:ELS786462 EVO786461:EVO786462 FFK786461:FFK786462 FPG786461:FPG786462 FZC786461:FZC786462 GIY786461:GIY786462 GSU786461:GSU786462 HCQ786461:HCQ786462 HMM786461:HMM786462 HWI786461:HWI786462 IGE786461:IGE786462 IQA786461:IQA786462 IZW786461:IZW786462 JJS786461:JJS786462 JTO786461:JTO786462 KDK786461:KDK786462 KNG786461:KNG786462 KXC786461:KXC786462 LGY786461:LGY786462 LQU786461:LQU786462 MAQ786461:MAQ786462 MKM786461:MKM786462 MUI786461:MUI786462 NEE786461:NEE786462 NOA786461:NOA786462 NXW786461:NXW786462 OHS786461:OHS786462 ORO786461:ORO786462 PBK786461:PBK786462 PLG786461:PLG786462 PVC786461:PVC786462 QEY786461:QEY786462 QOU786461:QOU786462 QYQ786461:QYQ786462 RIM786461:RIM786462 RSI786461:RSI786462 SCE786461:SCE786462 SMA786461:SMA786462 SVW786461:SVW786462 TFS786461:TFS786462 TPO786461:TPO786462 TZK786461:TZK786462 UJG786461:UJG786462 UTC786461:UTC786462 VCY786461:VCY786462 VMU786461:VMU786462 VWQ786461:VWQ786462 WGM786461:WGM786462 WQI786461:WQI786462 XAE786461:XAE786462 Z983069:Z983070 NS851997:NS851998 XO851997:XO851998 AHK851997:AHK851998 ARG851997:ARG851998 BBC851997:BBC851998 BKY851997:BKY851998 BUU851997:BUU851998 CEQ851997:CEQ851998 COM851997:COM851998 CYI851997:CYI851998 DIE851997:DIE851998 DSA851997:DSA851998 EBW851997:EBW851998 ELS851997:ELS851998 EVO851997:EVO851998 FFK851997:FFK851998 FPG851997:FPG851998 FZC851997:FZC851998 GIY851997:GIY851998 GSU851997:GSU851998 HCQ851997:HCQ851998 HMM851997:HMM851998 HWI851997:HWI851998 IGE851997:IGE851998 IQA851997:IQA851998 IZW851997:IZW851998 JJS851997:JJS851998 JTO851997:JTO851998 KDK851997:KDK851998 KNG851997:KNG851998 KXC851997:KXC851998 LGY851997:LGY851998 LQU851997:LQU851998 MAQ851997:MAQ851998 MKM851997:MKM851998 MUI851997:MUI851998 NEE851997:NEE851998 NOA851997:NOA851998 NXW851997:NXW851998 OHS851997:OHS851998 ORO851997:ORO851998 PBK851997:PBK851998 PLG851997:PLG851998 PVC851997:PVC851998 QEY851997:QEY851998 QOU851997:QOU851998 QYQ851997:QYQ851998 RIM851997:RIM851998 RSI851997:RSI851998 SCE851997:SCE851998 SMA851997:SMA851998 SVW851997:SVW851998 TFS851997:TFS851998 TPO851997:TPO851998 TZK851997:TZK851998 UJG851997:UJG851998 UTC851997:UTC851998 VCY851997:VCY851998 VMU851997:VMU851998 VWQ851997:VWQ851998 WGM851997:WGM851998 WQI851997:WQI851998 XAE851997:XAE851998 Z24 NS917533:NS917534 XO917533:XO917534 AHK917533:AHK917534 ARG917533:ARG917534 BBC917533:BBC917534 BKY917533:BKY917534 BUU917533:BUU917534 CEQ917533:CEQ917534 COM917533:COM917534 CYI917533:CYI917534 DIE917533:DIE917534 DSA917533:DSA917534 EBW917533:EBW917534 ELS917533:ELS917534 EVO917533:EVO917534 FFK917533:FFK917534 FPG917533:FPG917534 FZC917533:FZC917534 GIY917533:GIY917534 GSU917533:GSU917534 HCQ917533:HCQ917534 HMM917533:HMM917534 HWI917533:HWI917534 IGE917533:IGE917534 IQA917533:IQA917534 IZW917533:IZW917534 JJS917533:JJS917534 JTO917533:JTO917534 KDK917533:KDK917534 KNG917533:KNG917534 KXC917533:KXC917534 LGY917533:LGY917534 LQU917533:LQU917534 MAQ917533:MAQ917534 MKM917533:MKM917534 MUI917533:MUI917534 NEE917533:NEE917534 NOA917533:NOA917534 NXW917533:NXW917534 OHS917533:OHS917534 ORO917533:ORO917534 PBK917533:PBK917534 PLG917533:PLG917534 PVC917533:PVC917534 QEY917533:QEY917534 QOU917533:QOU917534 QYQ917533:QYQ917534 RIM917533:RIM917534 RSI917533:RSI917534 SCE917533:SCE917534 SMA917533:SMA917534 SVW917533:SVW917534 TFS917533:TFS917534 TPO917533:TPO917534 TZK917533:TZK917534 UJG917533:UJG917534 UTC917533:UTC917534 VCY917533:VCY917534 VMU917533:VMU917534 VWQ917533:VWQ917534 WGM917533:WGM917534 WQI917533:WQI917534 XAE917533:XAE917534 Z65565:Z65566 NS983069:NS983070 XO983069:XO983070 AHK983069:AHK983070 ARG983069:ARG983070 BBC983069:BBC983070 BKY983069:BKY983070 BUU983069:BUU983070 CEQ983069:CEQ983070 COM983069:COM983070 CYI983069:CYI983070 DIE983069:DIE983070 DSA983069:DSA983070 EBW983069:EBW983070 ELS983069:ELS983070 EVO983069:EVO983070 FFK983069:FFK983070 FPG983069:FPG983070 FZC983069:FZC983070 GIY983069:GIY983070 GSU983069:GSU983070 HCQ983069:HCQ983070 HMM983069:HMM983070 HWI983069:HWI983070 IGE983069:IGE983070 IQA983069:IQA983070 IZW983069:IZW983070 JJS983069:JJS983070 JTO983069:JTO983070 KDK983069:KDK983070 KNG983069:KNG983070 KXC983069:KXC983070 LGY983069:LGY983070 LQU983069:LQU983070 MAQ983069:MAQ983070 MKM983069:MKM983070 MUI983069:MUI983070 NEE983069:NEE983070 NOA983069:NOA983070 NXW983069:NXW983070 OHS983069:OHS983070 ORO983069:ORO983070 PBK983069:PBK983070 PLG983069:PLG983070 PVC983069:PVC983070 QEY983069:QEY983070 QOU983069:QOU983070 QYQ983069:QYQ983070 RIM983069:RIM983070 RSI983069:RSI983070 SCE983069:SCE983070 SMA983069:SMA983070 SVW983069:SVW983070 TFS983069:TFS983070 TPO983069:TPO983070 TZK983069:TZK983070 UJG983069:UJG983070 UTC983069:UTC983070 VCY983069:VCY983070 VMU983069:VMU983070 VWQ983069:VWQ983070 WGM983069:WGM983070 WQI983069:WQI983070 Z29 WQG24:WQG25 WGK24:WGK25 VWO24:VWO25 VMS24:VMS25 VCW24:VCW25 UTA24:UTA25 UJE24:UJE25 TZI24:TZI25 TPM24:TPM25 TFQ24:TFQ25 SVU24:SVU25 SLY24:SLY25 SCC24:SCC25 RSG24:RSG25 RIK24:RIK25 QYO24:QYO25 QOS24:QOS25 QEW24:QEW25 PVA24:PVA25 PLE24:PLE25 PBI24:PBI25 ORM24:ORM25 OHQ24:OHQ25 NXU24:NXU25 NNY24:NNY25 NEC24:NEC25 MUG24:MUG25 MKK24:MKK25 MAO24:MAO25 LQS24:LQS25 LGW24:LGW25 KXA24:KXA25 KNE24:KNE25 KDI24:KDI25 JTM24:JTM25 JJQ24:JJQ25 IZU24:IZU25 IPY24:IPY25 IGC24:IGC25 HWG24:HWG25 HMK24:HMK25 HCO24:HCO25 GSS24:GSS25 GIW24:GIW25 FZA24:FZA25 FPE24:FPE25 FFI24:FFI25 EVM24:EVM25 ELQ24:ELQ25 EBU24:EBU25 DRY24:DRY25 DIC24:DIC25 CYG24:CYG25 COK24:COK25 CEO24:CEO25 BUS24:BUS25 BKW24:BKW25 BBA24:BBA25 ARE24:ARE25 AHI24:AHI25 XM24:XM25 NQ24:NQ25 X24:X25 XAC24:XAC25 VNB29 VWX29 WGT29 WQP29 XAL29 NZ29 XV29 AHR29 ARN29 BBJ29 BLF29 BVB29 CEX29 COT29 CYP29 DIL29 DSH29 ECD29 ELZ29 EVV29 FFR29 FPN29 FZJ29 GJF29 GTB29 HCX29 HMT29 HWP29 IGL29 IQH29 JAD29 JJZ29 JTV29 KDR29 KNN29 KXJ29 LHF29 LRB29 MAX29 MKT29 MUP29 NEL29 NOH29 NYD29 OHZ29 ORV29 PBR29 PLN29 PVJ29 QFF29 QPB29 QYX29 RIT29 RSP29 SCL29 SMH29 SWD29 TFZ29 TPV29 TZR29 UJN29 UTJ29 VDF29 Z34 XAJ29:XAJ30 WQN29:WQN30 WGR29:WGR30 VWV29:VWV30 VMZ29:VMZ30 VDD29:VDD30 UTH29:UTH30 UJL29:UJL30 TZP29:TZP30 TPT29:TPT30 TFX29:TFX30 SWB29:SWB30 SMF29:SMF30 SCJ29:SCJ30 RSN29:RSN30 RIR29:RIR30 QYV29:QYV30 QOZ29:QOZ30 QFD29:QFD30 PVH29:PVH30 PLL29:PLL30 PBP29:PBP30 ORT29:ORT30 OHX29:OHX30 NYB29:NYB30 NOF29:NOF30 NEJ29:NEJ30 MUN29:MUN30 MKR29:MKR30 MAV29:MAV30 LQZ29:LQZ30 LHD29:LHD30 KXH29:KXH30 KNL29:KNL30 KDP29:KDP30 JTT29:JTT30 JJX29:JJX30 JAB29:JAB30 IQF29:IQF30 IGJ29:IGJ30 HWN29:HWN30 HMR29:HMR30 HCV29:HCV30 GSZ29:GSZ30 GJD29:GJD30 FZH29:FZH30 FPL29:FPL30 FFP29:FFP30 EVT29:EVT30 ELX29:ELX30 ECB29:ECB30 DSF29:DSF30 DIJ29:DIJ30 CYN29:CYN30 COR29:COR30 CEV29:CEV30 BUZ29:BUZ30 BLD29:BLD30 BBH29:BBH30 ARL29:ARL30 AHP29:AHP30 XT29:XT30 NX29:NX30 X29:X30 VNB34 VWX34 WGT34 WQP34 XAL34 NZ34 XV34 AHR34 ARN34 BBJ34 BLF34 BVB34 CEX34 COT34 CYP34 DIL34 DSH34 ECD34 ELZ34 EVV34 FFR34 FPN34 FZJ34 GJF34 GTB34 HCX34 HMT34 HWP34 IGL34 IQH34 JAD34 JJZ34 JTV34 KDR34 KNN34 KXJ34 LHF34 LRB34 MAX34 MKT34 MUP34 NEL34 NOH34 NYD34 OHZ34 ORV34 PBR34 PLN34 PVJ34 QFF34 QPB34 QYX34 RIT34 RSP34 SCL34 SMH34 SWD34 TFZ34 TPV34 TZR34 UJN34 UTJ34 VDF34 X34:X35 XAJ34:XAJ35 WQN34:WQN35 WGR34:WGR35 VWV34:VWV35 VMZ34:VMZ35 VDD34:VDD35 UTH34:UTH35 UJL34:UJL35 TZP34:TZP35 TPT34:TPT35 TFX34:TFX35 SWB34:SWB35 SMF34:SMF35 SCJ34:SCJ35 RSN34:RSN35 RIR34:RIR35 QYV34:QYV35 QOZ34:QOZ35 QFD34:QFD35 PVH34:PVH35 PLL34:PLL35 PBP34:PBP35 ORT34:ORT35 OHX34:OHX35 NYB34:NYB35 NOF34:NOF35 NEJ34:NEJ35 MUN34:MUN35 MKR34:MKR35 MAV34:MAV35 LQZ34:LQZ35 LHD34:LHD35 KXH34:KXH35 KNL34:KNL35 KDP34:KDP35 JTT34:JTT35 JJX34:JJX35 JAB34:JAB35 IQF34:IQF35 IGJ34:IGJ35 HWN34:HWN35 HMR34:HMR35 HCV34:HCV35 GSZ34:GSZ35 GJD34:GJD35 FZH34:FZH35 FPL34:FPL35 FFP34:FFP35 EVT34:EVT35 ELX34:ELX35 ECB34:ECB35 DSF34:DSF35 DIJ34:DIJ35 CYN34:CYN35 COR34:COR35 CEV34:CEV35 BUZ34:BUZ35 BLD34:BLD35 BBH34:BBH35 ARL34:ARL35 AHP34:AHP35 XT34:XT35 NX34:NX35 Z131101:Z131102 AJ65565:AJ65567 AJ131101:AJ131103 AJ196637:AJ196639 AJ262173:AJ262175 AJ327709:AJ327711 AJ393245:AJ393247 AJ458781:AJ458783 AJ524317:AJ524319 AJ589853:AJ589855 AJ655389:AJ655391 AJ720925:AJ720927 AJ786461:AJ786463 AJ851997:AJ851999 AJ917533:AJ917535 AJ983069:AJ983071 AL262173:AL262174 AL327709:AL327710 AL393245:AL393246 AL458781:AL458782 AL524317:AL524318 AL589853:AL589854 AL655389:AL655390 AL720925:AL720926 AL786461:AL786462 AL851997:AL851998 AL917533:AL917534 AL983069:AL983070 AL29 AL65565:AL65566 AL24 AL131101:AL131102 AL34 AJ29:AJ30 AJ24:AJ25 AJ34:AJ35 AL196637:AL196638 AV65565:AV65567 AV131101:AV131103 AV196637:AV196639 AV262173:AV262175 AV327709:AV327711 AV393245:AV393247 AV458781:AV458783 AV524317:AV524319 AV589853:AV589855 AV655389:AV655391 AV720925:AV720927 AV786461:AV786463 AV851997:AV851999 AV917533:AV917535 AV983069:AV983071 AX262173:AX262174 AX327709:AX327710 AX393245:AX393246 AX458781:AX458782 AX524317:AX524318 AX589853:AX589854 AX655389:AX655390 AX720925:AX720926 AX786461:AX786462 AX851997:AX851998 AX917533:AX917534 AX983069:AX983070 AX29 AX65565:AX65566 AX24 AX131101:AX131102 AV29:AV30 AV24:AV25 AX34 AV34:AV35 AX196637:AX196638 BH65565:BH65567 BH131101:BH131103 BH196637:BH196639 BH262173:BH262175 BH327709:BH327711 BH393245:BH393247 BH458781:BH458783 BH524317:BH524319 BH589853:BH589855 BH655389:BH655391 BH720925:BH720927 BH786461:BH786463 BH851997:BH851999 BH917533:BH917535 BH983069:BH983071 BJ262173:BJ262174 BJ327709:BJ327710 BJ393245:BJ393246 BJ458781:BJ458782 BJ524317:BJ524318 BJ589853:BJ589854 BJ655389:BJ655390 BJ720925:BJ720926 BJ786461:BJ786462 BJ851997:BJ851998 BJ917533:BJ917534 BJ983069:BJ983070 BJ29 BJ65565:BJ65566 BJ24 BJ131101:BJ131102 BH29:BH30 BH24:BH25 BJ34 BH34:BH35 BJ196637:BJ196638 BT65565:BT65567 BT131101:BT131103 BT196637:BT196639 BT262173:BT262175 BT327709:BT327711 BT393245:BT393247 BT458781:BT458783 BT524317:BT524319 BT589853:BT589855 BT655389:BT655391 BT720925:BT720927 BT786461:BT786463 BT851997:BT851999 BT917533:BT917535 BT983069:BT983071 BV262173:BV262174 BV327709:BV327710 BV393245:BV393246 BV458781:BV458782 BV524317:BV524318 BV589853:BV589854 BV655389:BV655390 BV720925:BV720926 BV786461:BV786462 BV851997:BV851998 BV917533:BV917534 BV983069:BV983070 BV29 BV65565:BV65566 BV24 BV131101:BV131102 BT29:BT30 BT24:BT25 BV34 BT34:BT35 BV196637:BV196638 CF65565:CF65567 CF131101:CF131103 CF196637:CF196639 CF262173:CF262175 CF327709:CF327711 CF393245:CF393247 CF458781:CF458783 CF524317:CF524319 CF589853:CF589855 CF655389:CF655391 CF720925:CF720927 CF786461:CF786463 CF851997:CF851999 CF917533:CF917535 CF983069:CF983071 CH262173:CH262174 CH327709:CH327710 CH393245:CH393246 CH458781:CH458782 CH524317:CH524318 CH589853:CH589854 CH655389:CH655390 CH720925:CH720926 CH786461:CH786462 CH851997:CH851998 CH917533:CH917534 CH983069:CH983070 CH29 CH65565:CH65566 CH24 CH131101:CH131102 CF29:CF30 CF24:CF25 CH34 CF34:CF35 CH196637:CH196638 CR65565:CR65567 CR131101:CR131103 CR196637:CR196639 CR262173:CR262175 CR327709:CR327711 CR393245:CR393247 CR458781:CR458783 CR524317:CR524319 CR589853:CR589855 CR655389:CR655391 CR720925:CR720927 CR786461:CR786463 CR851997:CR851999 CR917533:CR917535 CR983069:CR983071 CT262173:CT262174 CT327709:CT327710 CT393245:CT393246 CT458781:CT458782 CT524317:CT524318 CT589853:CT589854 CT655389:CT655390 CT720925:CT720926 CT786461:CT786462 CT851997:CT851998 CT917533:CT917534 CT983069:CT983070 CT29 CT65565:CT65566 CT24 CT131101:CT131102 CR29:CR30 CR24:CR25 CT34 CR34:CR35 CT196637:CT196638 DD65565:DD65567 DD131101:DD131103 DD196637:DD196639 DD262173:DD262175 DD327709:DD327711 DD393245:DD393247 DD458781:DD458783 DD524317:DD524319 DD589853:DD589855 DD655389:DD655391 DD720925:DD720927 DD786461:DD786463 DD851997:DD851999 DD917533:DD917535 DD983069:DD983071 DF262173:DF262174 DF327709:DF327710 DF393245:DF393246 DF458781:DF458782 DF524317:DF524318 DF589853:DF589854 DF655389:DF655390 DF720925:DF720926 DF786461:DF786462 DF851997:DF851998 DF917533:DF917534 DF983069:DF983070 DF29 DF65565:DF65566 DF24 DF131101:DF131102 DD29:DD30 DD24:DD25 DF34 DD34:DD35 DF196637:DF196638 DP65565:DP65567 DP131101:DP131103 DP196637:DP196639 DP262173:DP262175 DP327709:DP327711 DP393245:DP393247 DP458781:DP458783 DP524317:DP524319 DP589853:DP589855 DP655389:DP655391 DP720925:DP720927 DP786461:DP786463 DP851997:DP851999 DP917533:DP917535 DP983069:DP983071 DR262173:DR262174 DR327709:DR327710 DR393245:DR393246 DR458781:DR458782 DR524317:DR524318 DR589853:DR589854 DR655389:DR655390 DR720925:DR720926 DR786461:DR786462 DR851997:DR851998 DR917533:DR917534 DR983069:DR983070 DR29 DR65565:DR65566 DR24 DR131101:DR131102 DP29:DP30 DP24:DP25 DR34 DP34:DP35 DR196637:DR196638 EB65565:EB65567 EB131101:EB131103 EB196637:EB196639 EB262173:EB262175 EB327709:EB327711 EB393245:EB393247 EB458781:EB458783 EB524317:EB524319 EB589853:EB589855 EB655389:EB655391 EB720925:EB720927 EB786461:EB786463 EB851997:EB851999 EB917533:EB917535 EB983069:EB983071 ED196637:ED196638 ED262173:ED262174 ED327709:ED327710 ED393245:ED393246 ED458781:ED458782 ED524317:ED524318 ED589853:ED589854 ED655389:ED655390 ED720925:ED720926 ED786461:ED786462 ED851997:ED851998 ED917533:ED917534 ED983069:ED983070 ED29 ED65565:ED65566 ED24 EB29:EB30 EB24:EB25 ED131101:ED131102 ED34 EB34:EB35"/>
    <dataValidation type="textLength" operator="lessThanOrEqual" allowBlank="1" showInputMessage="1" showErrorMessage="1" errorTitle="Ошибка" error="Допускается ввод не более 900 символов!" prompt="Укажите поставщика" sqref="WZR983070 M65566 NF65566 XB65566 AGX65566 AQT65566 BAP65566 BKL65566 BUH65566 CED65566 CNZ65566 CXV65566 DHR65566 DRN65566 EBJ65566 ELF65566 EVB65566 FEX65566 FOT65566 FYP65566 GIL65566 GSH65566 HCD65566 HLZ65566 HVV65566 IFR65566 IPN65566 IZJ65566 JJF65566 JTB65566 KCX65566 KMT65566 KWP65566 LGL65566 LQH65566 MAD65566 MJZ65566 MTV65566 NDR65566 NNN65566 NXJ65566 OHF65566 ORB65566 PAX65566 PKT65566 PUP65566 QEL65566 QOH65566 QYD65566 RHZ65566 RRV65566 SBR65566 SLN65566 SVJ65566 TFF65566 TPB65566 TYX65566 UIT65566 USP65566 VCL65566 VMH65566 VWD65566 WFZ65566 WPV65566 WZR65566 M131102 NF131102 XB131102 AGX131102 AQT131102 BAP131102 BKL131102 BUH131102 CED131102 CNZ131102 CXV131102 DHR131102 DRN131102 EBJ131102 ELF131102 EVB131102 FEX131102 FOT131102 FYP131102 GIL131102 GSH131102 HCD131102 HLZ131102 HVV131102 IFR131102 IPN131102 IZJ131102 JJF131102 JTB131102 KCX131102 KMT131102 KWP131102 LGL131102 LQH131102 MAD131102 MJZ131102 MTV131102 NDR131102 NNN131102 NXJ131102 OHF131102 ORB131102 PAX131102 PKT131102 PUP131102 QEL131102 QOH131102 QYD131102 RHZ131102 RRV131102 SBR131102 SLN131102 SVJ131102 TFF131102 TPB131102 TYX131102 UIT131102 USP131102 VCL131102 VMH131102 VWD131102 WFZ131102 WPV131102 WZR131102 M196638 NF196638 XB196638 AGX196638 AQT196638 BAP196638 BKL196638 BUH196638 CED196638 CNZ196638 CXV196638 DHR196638 DRN196638 EBJ196638 ELF196638 EVB196638 FEX196638 FOT196638 FYP196638 GIL196638 GSH196638 HCD196638 HLZ196638 HVV196638 IFR196638 IPN196638 IZJ196638 JJF196638 JTB196638 KCX196638 KMT196638 KWP196638 LGL196638 LQH196638 MAD196638 MJZ196638 MTV196638 NDR196638 NNN196638 NXJ196638 OHF196638 ORB196638 PAX196638 PKT196638 PUP196638 QEL196638 QOH196638 QYD196638 RHZ196638 RRV196638 SBR196638 SLN196638 SVJ196638 TFF196638 TPB196638 TYX196638 UIT196638 USP196638 VCL196638 VMH196638 VWD196638 WFZ196638 WPV196638 WZR196638 M262174 NF262174 XB262174 AGX262174 AQT262174 BAP262174 BKL262174 BUH262174 CED262174 CNZ262174 CXV262174 DHR262174 DRN262174 EBJ262174 ELF262174 EVB262174 FEX262174 FOT262174 FYP262174 GIL262174 GSH262174 HCD262174 HLZ262174 HVV262174 IFR262174 IPN262174 IZJ262174 JJF262174 JTB262174 KCX262174 KMT262174 KWP262174 LGL262174 LQH262174 MAD262174 MJZ262174 MTV262174 NDR262174 NNN262174 NXJ262174 OHF262174 ORB262174 PAX262174 PKT262174 PUP262174 QEL262174 QOH262174 QYD262174 RHZ262174 RRV262174 SBR262174 SLN262174 SVJ262174 TFF262174 TPB262174 TYX262174 UIT262174 USP262174 VCL262174 VMH262174 VWD262174 WFZ262174 WPV262174 WZR262174 M327710 NF327710 XB327710 AGX327710 AQT327710 BAP327710 BKL327710 BUH327710 CED327710 CNZ327710 CXV327710 DHR327710 DRN327710 EBJ327710 ELF327710 EVB327710 FEX327710 FOT327710 FYP327710 GIL327710 GSH327710 HCD327710 HLZ327710 HVV327710 IFR327710 IPN327710 IZJ327710 JJF327710 JTB327710 KCX327710 KMT327710 KWP327710 LGL327710 LQH327710 MAD327710 MJZ327710 MTV327710 NDR327710 NNN327710 NXJ327710 OHF327710 ORB327710 PAX327710 PKT327710 PUP327710 QEL327710 QOH327710 QYD327710 RHZ327710 RRV327710 SBR327710 SLN327710 SVJ327710 TFF327710 TPB327710 TYX327710 UIT327710 USP327710 VCL327710 VMH327710 VWD327710 WFZ327710 WPV327710 WZR327710 M393246 NF393246 XB393246 AGX393246 AQT393246 BAP393246 BKL393246 BUH393246 CED393246 CNZ393246 CXV393246 DHR393246 DRN393246 EBJ393246 ELF393246 EVB393246 FEX393246 FOT393246 FYP393246 GIL393246 GSH393246 HCD393246 HLZ393246 HVV393246 IFR393246 IPN393246 IZJ393246 JJF393246 JTB393246 KCX393246 KMT393246 KWP393246 LGL393246 LQH393246 MAD393246 MJZ393246 MTV393246 NDR393246 NNN393246 NXJ393246 OHF393246 ORB393246 PAX393246 PKT393246 PUP393246 QEL393246 QOH393246 QYD393246 RHZ393246 RRV393246 SBR393246 SLN393246 SVJ393246 TFF393246 TPB393246 TYX393246 UIT393246 USP393246 VCL393246 VMH393246 VWD393246 WFZ393246 WPV393246 WZR393246 M458782 NF458782 XB458782 AGX458782 AQT458782 BAP458782 BKL458782 BUH458782 CED458782 CNZ458782 CXV458782 DHR458782 DRN458782 EBJ458782 ELF458782 EVB458782 FEX458782 FOT458782 FYP458782 GIL458782 GSH458782 HCD458782 HLZ458782 HVV458782 IFR458782 IPN458782 IZJ458782 JJF458782 JTB458782 KCX458782 KMT458782 KWP458782 LGL458782 LQH458782 MAD458782 MJZ458782 MTV458782 NDR458782 NNN458782 NXJ458782 OHF458782 ORB458782 PAX458782 PKT458782 PUP458782 QEL458782 QOH458782 QYD458782 RHZ458782 RRV458782 SBR458782 SLN458782 SVJ458782 TFF458782 TPB458782 TYX458782 UIT458782 USP458782 VCL458782 VMH458782 VWD458782 WFZ458782 WPV458782 WZR458782 M524318 NF524318 XB524318 AGX524318 AQT524318 BAP524318 BKL524318 BUH524318 CED524318 CNZ524318 CXV524318 DHR524318 DRN524318 EBJ524318 ELF524318 EVB524318 FEX524318 FOT524318 FYP524318 GIL524318 GSH524318 HCD524318 HLZ524318 HVV524318 IFR524318 IPN524318 IZJ524318 JJF524318 JTB524318 KCX524318 KMT524318 KWP524318 LGL524318 LQH524318 MAD524318 MJZ524318 MTV524318 NDR524318 NNN524318 NXJ524318 OHF524318 ORB524318 PAX524318 PKT524318 PUP524318 QEL524318 QOH524318 QYD524318 RHZ524318 RRV524318 SBR524318 SLN524318 SVJ524318 TFF524318 TPB524318 TYX524318 UIT524318 USP524318 VCL524318 VMH524318 VWD524318 WFZ524318 WPV524318 WZR524318 M589854 NF589854 XB589854 AGX589854 AQT589854 BAP589854 BKL589854 BUH589854 CED589854 CNZ589854 CXV589854 DHR589854 DRN589854 EBJ589854 ELF589854 EVB589854 FEX589854 FOT589854 FYP589854 GIL589854 GSH589854 HCD589854 HLZ589854 HVV589854 IFR589854 IPN589854 IZJ589854 JJF589854 JTB589854 KCX589854 KMT589854 KWP589854 LGL589854 LQH589854 MAD589854 MJZ589854 MTV589854 NDR589854 NNN589854 NXJ589854 OHF589854 ORB589854 PAX589854 PKT589854 PUP589854 QEL589854 QOH589854 QYD589854 RHZ589854 RRV589854 SBR589854 SLN589854 SVJ589854 TFF589854 TPB589854 TYX589854 UIT589854 USP589854 VCL589854 VMH589854 VWD589854 WFZ589854 WPV589854 WZR589854 M655390 NF655390 XB655390 AGX655390 AQT655390 BAP655390 BKL655390 BUH655390 CED655390 CNZ655390 CXV655390 DHR655390 DRN655390 EBJ655390 ELF655390 EVB655390 FEX655390 FOT655390 FYP655390 GIL655390 GSH655390 HCD655390 HLZ655390 HVV655390 IFR655390 IPN655390 IZJ655390 JJF655390 JTB655390 KCX655390 KMT655390 KWP655390 LGL655390 LQH655390 MAD655390 MJZ655390 MTV655390 NDR655390 NNN655390 NXJ655390 OHF655390 ORB655390 PAX655390 PKT655390 PUP655390 QEL655390 QOH655390 QYD655390 RHZ655390 RRV655390 SBR655390 SLN655390 SVJ655390 TFF655390 TPB655390 TYX655390 UIT655390 USP655390 VCL655390 VMH655390 VWD655390 WFZ655390 WPV655390 WZR655390 M720926 NF720926 XB720926 AGX720926 AQT720926 BAP720926 BKL720926 BUH720926 CED720926 CNZ720926 CXV720926 DHR720926 DRN720926 EBJ720926 ELF720926 EVB720926 FEX720926 FOT720926 FYP720926 GIL720926 GSH720926 HCD720926 HLZ720926 HVV720926 IFR720926 IPN720926 IZJ720926 JJF720926 JTB720926 KCX720926 KMT720926 KWP720926 LGL720926 LQH720926 MAD720926 MJZ720926 MTV720926 NDR720926 NNN720926 NXJ720926 OHF720926 ORB720926 PAX720926 PKT720926 PUP720926 QEL720926 QOH720926 QYD720926 RHZ720926 RRV720926 SBR720926 SLN720926 SVJ720926 TFF720926 TPB720926 TYX720926 UIT720926 USP720926 VCL720926 VMH720926 VWD720926 WFZ720926 WPV720926 WZR720926 M786462 NF786462 XB786462 AGX786462 AQT786462 BAP786462 BKL786462 BUH786462 CED786462 CNZ786462 CXV786462 DHR786462 DRN786462 EBJ786462 ELF786462 EVB786462 FEX786462 FOT786462 FYP786462 GIL786462 GSH786462 HCD786462 HLZ786462 HVV786462 IFR786462 IPN786462 IZJ786462 JJF786462 JTB786462 KCX786462 KMT786462 KWP786462 LGL786462 LQH786462 MAD786462 MJZ786462 MTV786462 NDR786462 NNN786462 NXJ786462 OHF786462 ORB786462 PAX786462 PKT786462 PUP786462 QEL786462 QOH786462 QYD786462 RHZ786462 RRV786462 SBR786462 SLN786462 SVJ786462 TFF786462 TPB786462 TYX786462 UIT786462 USP786462 VCL786462 VMH786462 VWD786462 WFZ786462 WPV786462 WZR786462 M851998 NF851998 XB851998 AGX851998 AQT851998 BAP851998 BKL851998 BUH851998 CED851998 CNZ851998 CXV851998 DHR851998 DRN851998 EBJ851998 ELF851998 EVB851998 FEX851998 FOT851998 FYP851998 GIL851998 GSH851998 HCD851998 HLZ851998 HVV851998 IFR851998 IPN851998 IZJ851998 JJF851998 JTB851998 KCX851998 KMT851998 KWP851998 LGL851998 LQH851998 MAD851998 MJZ851998 MTV851998 NDR851998 NNN851998 NXJ851998 OHF851998 ORB851998 PAX851998 PKT851998 PUP851998 QEL851998 QOH851998 QYD851998 RHZ851998 RRV851998 SBR851998 SLN851998 SVJ851998 TFF851998 TPB851998 TYX851998 UIT851998 USP851998 VCL851998 VMH851998 VWD851998 WFZ851998 WPV851998 WZR851998 M917534 NF917534 XB917534 AGX917534 AQT917534 BAP917534 BKL917534 BUH917534 CED917534 CNZ917534 CXV917534 DHR917534 DRN917534 EBJ917534 ELF917534 EVB917534 FEX917534 FOT917534 FYP917534 GIL917534 GSH917534 HCD917534 HLZ917534 HVV917534 IFR917534 IPN917534 IZJ917534 JJF917534 JTB917534 KCX917534 KMT917534 KWP917534 LGL917534 LQH917534 MAD917534 MJZ917534 MTV917534 NDR917534 NNN917534 NXJ917534 OHF917534 ORB917534 PAX917534 PKT917534 PUP917534 QEL917534 QOH917534 QYD917534 RHZ917534 RRV917534 SBR917534 SLN917534 SVJ917534 TFF917534 TPB917534 TYX917534 UIT917534 USP917534 VCL917534 VMH917534 VWD917534 WFZ917534 WPV917534 WZR917534 M983070 NF983070 XB983070 AGX983070 AQT983070 BAP983070 BKL983070 BUH983070 CED983070 CNZ983070 CXV983070 DHR983070 DRN983070 EBJ983070 ELF983070 EVB983070 FEX983070 FOT983070 FYP983070 GIL983070 GSH983070 HCD983070 HLZ983070 HVV983070 IFR983070 IPN983070 IZJ983070 JJF983070 JTB983070 KCX983070 KMT983070 KWP983070 LGL983070 LQH983070 MAD983070 MJZ983070 MTV983070 NDR983070 NNN983070 NXJ983070 OHF983070 ORB983070 PAX983070 PKT983070 PUP983070 QEL983070 QOH983070 QYD983070 RHZ983070 RRV983070 SBR983070 SLN983070 SVJ983070 TFF983070 TPB983070 TYX983070 UIT983070 USP983070 VCL983070 VMH983070 VWD983070 WFZ983070 WPV983070">
      <formula1>900</formula1>
    </dataValidation>
    <dataValidation type="list" allowBlank="1" showInputMessage="1" showErrorMessage="1" errorTitle="Ошибка" error="Выберите значение из списка" prompt="Выберите значение из списка" sqref="M24 M29 M34">
      <formula1>kind_of_heat_transfer</formula1>
    </dataValidation>
    <dataValidation type="decimal" allowBlank="1" showErrorMessage="1" errorTitle="Ошибка" error="Допускается ввод только действительных чисел!" sqref="O24:P24 O29:P29 O34:P34 AA29:AB29 AA24:AB24 AA34:AB34 AM29:AN29 AM24:AN24 AM34:AN34 AY29:AZ29 AY24:AZ24 AY34:AZ34 BK29:BL29 BK24:BL24 BK34:BL34 BW29:BX29 BW24:BX24 BW34:BX34 CI29:CJ29 CI24:CJ24 CI34:CJ34 CU29:CV29 CU24:CV24 CU34:CV34 DG29:DH29 DG24:DH24 DG34:DH34 DS29:DT29 DS24:DT24 DS34:DT3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3" t="s">
        <v>491</v>
      </c>
      <c r="G2" s="1204"/>
      <c r="H2" s="1205"/>
      <c r="I2" s="436"/>
    </row>
    <row r="3" spans="1:20" ht="3" customHeight="1"/>
    <row r="4" spans="1:20" s="190" customFormat="1" ht="11.25">
      <c r="A4" s="214"/>
      <c r="B4" s="214"/>
      <c r="C4" s="214"/>
      <c r="D4" s="214"/>
      <c r="F4" s="1154" t="s">
        <v>453</v>
      </c>
      <c r="G4" s="1154"/>
      <c r="H4" s="1154"/>
      <c r="I4" s="1206"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6"/>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28.12.2018</v>
      </c>
      <c r="I7" s="196" t="s">
        <v>493</v>
      </c>
      <c r="J7" s="334"/>
      <c r="K7" s="214"/>
      <c r="L7" s="214"/>
      <c r="M7" s="214"/>
      <c r="N7" s="214"/>
      <c r="O7" s="214"/>
      <c r="P7" s="214"/>
      <c r="Q7" s="214"/>
      <c r="R7" s="214"/>
      <c r="S7" s="214"/>
      <c r="T7" s="214"/>
    </row>
    <row r="8" spans="1:20" s="190" customFormat="1" ht="45">
      <c r="A8" s="1207">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7"/>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7"/>
      <c r="B10" s="214"/>
      <c r="C10" s="214"/>
      <c r="D10" s="214"/>
      <c r="F10" s="335" t="str">
        <f>"4."&amp;mergeValue(A10)</f>
        <v>4.1</v>
      </c>
      <c r="G10" s="417" t="s">
        <v>496</v>
      </c>
      <c r="H10" s="318" t="s">
        <v>457</v>
      </c>
      <c r="I10" s="196"/>
      <c r="J10" s="334"/>
      <c r="K10" s="214"/>
      <c r="L10" s="214"/>
      <c r="M10" s="214"/>
      <c r="N10" s="214"/>
      <c r="O10" s="214"/>
      <c r="P10" s="214"/>
      <c r="Q10" s="214"/>
      <c r="R10" s="214"/>
      <c r="S10" s="214"/>
      <c r="T10" s="214"/>
    </row>
    <row r="11" spans="1:20" s="190" customFormat="1" ht="18.75">
      <c r="A11" s="1207"/>
      <c r="B11" s="1207">
        <v>1</v>
      </c>
      <c r="C11" s="344"/>
      <c r="D11" s="344"/>
      <c r="F11" s="335" t="str">
        <f>"4."&amp;mergeValue(A11) &amp;"."&amp;mergeValue(B11)</f>
        <v>4.1.1</v>
      </c>
      <c r="G11" s="324" t="s">
        <v>592</v>
      </c>
      <c r="H11" s="317" t="str">
        <f>IF(region_name="","",region_name)</f>
        <v>Волгоградская область</v>
      </c>
      <c r="I11" s="196" t="s">
        <v>499</v>
      </c>
      <c r="J11" s="334"/>
      <c r="K11" s="214"/>
      <c r="L11" s="214"/>
      <c r="M11" s="214"/>
      <c r="N11" s="214"/>
      <c r="O11" s="214"/>
      <c r="P11" s="214"/>
      <c r="Q11" s="214"/>
      <c r="R11" s="214"/>
      <c r="S11" s="214"/>
      <c r="T11" s="214"/>
    </row>
    <row r="12" spans="1:20" s="190" customFormat="1" ht="22.5">
      <c r="A12" s="1207"/>
      <c r="B12" s="1207"/>
      <c r="C12" s="1207">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7"/>
      <c r="B13" s="1207"/>
      <c r="C13" s="1207"/>
      <c r="D13" s="344">
        <v>1</v>
      </c>
      <c r="F13" s="335" t="str">
        <f>"4."&amp;mergeValue(A13) &amp;"."&amp;mergeValue(B13)&amp;"."&amp;mergeValue(C13)&amp;"."&amp;mergeValue(D13)</f>
        <v>4.1.1.1.1</v>
      </c>
      <c r="G13" s="420" t="s">
        <v>498</v>
      </c>
      <c r="H13" s="317"/>
      <c r="I13" s="1208" t="s">
        <v>591</v>
      </c>
      <c r="J13" s="334"/>
      <c r="K13" s="214"/>
      <c r="L13" s="214"/>
      <c r="M13" s="214"/>
      <c r="N13" s="214"/>
      <c r="O13" s="214"/>
      <c r="P13" s="214"/>
      <c r="Q13" s="214"/>
      <c r="R13" s="214"/>
      <c r="S13" s="214"/>
      <c r="T13" s="214"/>
    </row>
    <row r="14" spans="1:20" s="190" customFormat="1" ht="18.75">
      <c r="A14" s="1207"/>
      <c r="B14" s="1207"/>
      <c r="C14" s="1207"/>
      <c r="D14" s="344"/>
      <c r="F14" s="338"/>
      <c r="G14" s="150" t="s">
        <v>4</v>
      </c>
      <c r="H14" s="343"/>
      <c r="I14" s="1208"/>
      <c r="J14" s="334"/>
      <c r="K14" s="214"/>
      <c r="L14" s="214"/>
      <c r="M14" s="214"/>
      <c r="N14" s="214"/>
      <c r="O14" s="214"/>
      <c r="P14" s="214"/>
      <c r="Q14" s="214"/>
      <c r="R14" s="214"/>
      <c r="S14" s="214"/>
      <c r="T14" s="214"/>
    </row>
    <row r="15" spans="1:20" s="190" customFormat="1" ht="18.75">
      <c r="A15" s="1207"/>
      <c r="B15" s="1207"/>
      <c r="C15" s="344"/>
      <c r="D15" s="344"/>
      <c r="F15" s="338"/>
      <c r="G15" s="149" t="s">
        <v>402</v>
      </c>
      <c r="H15" s="339"/>
      <c r="I15" s="340"/>
      <c r="J15" s="334"/>
      <c r="K15" s="214"/>
      <c r="L15" s="214"/>
      <c r="M15" s="214"/>
      <c r="N15" s="214"/>
      <c r="O15" s="214"/>
      <c r="P15" s="214"/>
      <c r="Q15" s="214"/>
      <c r="R15" s="214"/>
      <c r="S15" s="214"/>
      <c r="T15" s="214"/>
    </row>
    <row r="16" spans="1:20" s="190" customFormat="1" ht="18.75">
      <c r="A16" s="1207"/>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2" t="s">
        <v>593</v>
      </c>
      <c r="H19" s="1202"/>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1"/>
    <col min="36" max="36" width="13.42578125" style="501" customWidth="1"/>
    <col min="37" max="37" width="10.5703125" style="501"/>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5" t="s">
        <v>673</v>
      </c>
      <c r="M5" s="1235"/>
      <c r="N5" s="1235"/>
      <c r="O5" s="1235"/>
      <c r="P5" s="1235"/>
      <c r="Q5" s="1235"/>
      <c r="R5" s="1235"/>
      <c r="S5" s="1235"/>
      <c r="T5" s="1235"/>
      <c r="U5" s="580"/>
      <c r="V5" s="580"/>
      <c r="W5" s="524"/>
      <c r="X5" s="524"/>
      <c r="Y5" s="586"/>
      <c r="Z5" s="586"/>
      <c r="AA5" s="586"/>
      <c r="AB5" s="586"/>
      <c r="AC5" s="586"/>
      <c r="AD5" s="586"/>
      <c r="AE5" s="498"/>
    </row>
    <row r="6" spans="1:37" ht="3" customHeight="1">
      <c r="J6" s="483"/>
      <c r="K6" s="483"/>
      <c r="L6" s="479"/>
      <c r="M6" s="479"/>
      <c r="N6" s="479"/>
      <c r="O6" s="482"/>
      <c r="P6" s="482"/>
      <c r="Q6" s="482"/>
      <c r="R6" s="482"/>
      <c r="S6" s="482"/>
      <c r="T6" s="482"/>
      <c r="U6" s="479"/>
    </row>
    <row r="7" spans="1:37" s="524" customFormat="1" ht="22.5">
      <c r="A7" s="586"/>
      <c r="B7" s="586"/>
      <c r="C7" s="586"/>
      <c r="D7" s="586"/>
      <c r="E7" s="586"/>
      <c r="F7" s="586"/>
      <c r="G7" s="592"/>
      <c r="H7" s="592"/>
      <c r="I7" s="532"/>
      <c r="J7" s="530"/>
      <c r="K7" s="530"/>
      <c r="L7" s="525"/>
      <c r="M7" s="673" t="s">
        <v>502</v>
      </c>
      <c r="N7" s="1212" t="str">
        <f>IF(NameOrPr_ch="",IF(NameOrPr="","",NameOrPr),NameOrPr_ch)</f>
        <v>Комитет тарифного регулирования Волгоградской области</v>
      </c>
      <c r="O7" s="1212"/>
      <c r="P7" s="1212"/>
      <c r="Q7" s="1212"/>
      <c r="R7" s="1212"/>
      <c r="S7" s="1212"/>
      <c r="T7" s="1212"/>
      <c r="U7" s="670"/>
      <c r="AH7" s="586"/>
      <c r="AI7" s="586"/>
      <c r="AJ7" s="586"/>
      <c r="AK7" s="586"/>
    </row>
    <row r="8" spans="1:37" s="493" customFormat="1" ht="18.75">
      <c r="A8" s="506"/>
      <c r="B8" s="506"/>
      <c r="C8" s="506"/>
      <c r="D8" s="506"/>
      <c r="E8" s="506"/>
      <c r="F8" s="506"/>
      <c r="G8" s="506"/>
      <c r="H8" s="506"/>
      <c r="L8" s="500"/>
      <c r="M8" s="673" t="s">
        <v>596</v>
      </c>
      <c r="N8" s="1212" t="str">
        <f>IF(datePr_ch="",IF(datePr="","",datePr),datePr_ch)</f>
        <v>19.12.2018</v>
      </c>
      <c r="O8" s="1212"/>
      <c r="P8" s="1212"/>
      <c r="Q8" s="1212"/>
      <c r="R8" s="1212"/>
      <c r="S8" s="1212"/>
      <c r="T8" s="1212"/>
      <c r="U8" s="668"/>
      <c r="V8" s="571"/>
      <c r="W8" s="571"/>
      <c r="X8" s="571"/>
      <c r="Y8" s="571"/>
      <c r="Z8" s="571"/>
      <c r="AA8" s="571"/>
      <c r="AH8" s="506"/>
      <c r="AI8" s="506"/>
      <c r="AJ8" s="506"/>
      <c r="AK8" s="506"/>
    </row>
    <row r="9" spans="1:37" s="493" customFormat="1" ht="18.75">
      <c r="A9" s="506"/>
      <c r="B9" s="506"/>
      <c r="C9" s="506"/>
      <c r="D9" s="506"/>
      <c r="E9" s="506"/>
      <c r="F9" s="506"/>
      <c r="G9" s="506"/>
      <c r="H9" s="506"/>
      <c r="L9" s="553"/>
      <c r="M9" s="673" t="s">
        <v>595</v>
      </c>
      <c r="N9" s="1212" t="str">
        <f>IF(numberPr_ch="",IF(numberPr="","",numberPr),numberPr_ch)</f>
        <v>№46/57</v>
      </c>
      <c r="O9" s="1212"/>
      <c r="P9" s="1212"/>
      <c r="Q9" s="1212"/>
      <c r="R9" s="1212"/>
      <c r="S9" s="1212"/>
      <c r="T9" s="1212"/>
      <c r="U9" s="668"/>
      <c r="V9" s="571"/>
      <c r="W9" s="571"/>
      <c r="X9" s="571"/>
      <c r="Y9" s="571"/>
      <c r="Z9" s="571"/>
      <c r="AA9" s="571"/>
      <c r="AH9" s="506"/>
      <c r="AI9" s="506"/>
      <c r="AJ9" s="506"/>
      <c r="AK9" s="506"/>
    </row>
    <row r="10" spans="1:37" s="493" customFormat="1" ht="18.75">
      <c r="A10" s="506"/>
      <c r="B10" s="506"/>
      <c r="C10" s="506"/>
      <c r="D10" s="506"/>
      <c r="E10" s="506"/>
      <c r="F10" s="506"/>
      <c r="G10" s="506"/>
      <c r="H10" s="506"/>
      <c r="L10" s="553"/>
      <c r="M10" s="673" t="s">
        <v>501</v>
      </c>
      <c r="N10" s="1212" t="str">
        <f>IF(IstPub_ch="",IF(IstPub="","",IstPub),IstPub_ch)</f>
        <v xml:space="preserve">Государственная система правовой информации.
Официальный интернет-портал правовой информации. www.pravo.gov.ru         </v>
      </c>
      <c r="O10" s="1212"/>
      <c r="P10" s="1212"/>
      <c r="Q10" s="1212"/>
      <c r="R10" s="1212"/>
      <c r="S10" s="1212"/>
      <c r="T10" s="1212"/>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720</v>
      </c>
      <c r="AA11" s="772" t="s">
        <v>721</v>
      </c>
      <c r="AH11" s="774"/>
      <c r="AI11" s="774"/>
      <c r="AJ11" s="774"/>
      <c r="AK11" s="774"/>
    </row>
    <row r="12" spans="1:37" s="493" customFormat="1" ht="11.25" hidden="1">
      <c r="A12" s="506"/>
      <c r="B12" s="506"/>
      <c r="C12" s="506"/>
      <c r="D12" s="506"/>
      <c r="E12" s="506"/>
      <c r="F12" s="506"/>
      <c r="G12" s="506"/>
      <c r="H12" s="506"/>
      <c r="L12" s="1236"/>
      <c r="M12" s="1236"/>
      <c r="N12" s="567"/>
      <c r="O12" s="1259"/>
      <c r="P12" s="1259"/>
      <c r="Q12" s="1259"/>
      <c r="R12" s="1259"/>
      <c r="S12" s="1259"/>
      <c r="T12" s="1259"/>
      <c r="U12" s="488"/>
      <c r="AE12" s="504" t="s">
        <v>372</v>
      </c>
      <c r="AH12" s="506"/>
      <c r="AI12" s="506"/>
      <c r="AJ12" s="506"/>
      <c r="AK12" s="506"/>
    </row>
    <row r="13" spans="1:37">
      <c r="J13" s="483"/>
      <c r="K13" s="483"/>
      <c r="L13" s="479"/>
      <c r="M13" s="479"/>
      <c r="N13" s="479"/>
      <c r="O13" s="1252"/>
      <c r="P13" s="1252"/>
      <c r="Q13" s="1252"/>
      <c r="R13" s="1252"/>
      <c r="S13" s="1252"/>
      <c r="T13" s="1252"/>
      <c r="U13" s="600"/>
      <c r="Z13" s="1252"/>
      <c r="AA13" s="1252"/>
      <c r="AB13" s="1252"/>
      <c r="AC13" s="1252"/>
      <c r="AD13" s="1252"/>
      <c r="AE13" s="1252"/>
    </row>
    <row r="14" spans="1:37">
      <c r="J14" s="483"/>
      <c r="K14" s="483"/>
      <c r="L14" s="1154" t="s">
        <v>453</v>
      </c>
      <c r="M14" s="1154"/>
      <c r="N14" s="1154"/>
      <c r="O14" s="1154"/>
      <c r="P14" s="1154"/>
      <c r="Q14" s="1154"/>
      <c r="R14" s="1154"/>
      <c r="S14" s="1154"/>
      <c r="T14" s="1154"/>
      <c r="U14" s="1154"/>
      <c r="V14" s="1154"/>
      <c r="W14" s="1154"/>
      <c r="X14" s="1154"/>
      <c r="Y14" s="1154"/>
      <c r="Z14" s="1154"/>
      <c r="AA14" s="1154"/>
      <c r="AB14" s="1154"/>
      <c r="AC14" s="1154"/>
      <c r="AD14" s="1154"/>
      <c r="AE14" s="1154"/>
      <c r="AF14" s="1154"/>
      <c r="AG14" s="1154" t="s">
        <v>454</v>
      </c>
    </row>
    <row r="15" spans="1:37" ht="14.25" customHeight="1">
      <c r="J15" s="483"/>
      <c r="K15" s="483"/>
      <c r="L15" s="1219" t="s">
        <v>91</v>
      </c>
      <c r="M15" s="1219" t="s">
        <v>675</v>
      </c>
      <c r="N15" s="1274" t="s">
        <v>628</v>
      </c>
      <c r="O15" s="1274"/>
      <c r="P15" s="1274"/>
      <c r="Q15" s="1274"/>
      <c r="R15" s="1274" t="s">
        <v>629</v>
      </c>
      <c r="S15" s="1274"/>
      <c r="T15" s="1274"/>
      <c r="U15" s="1274"/>
      <c r="V15" s="1274" t="s">
        <v>630</v>
      </c>
      <c r="W15" s="1274"/>
      <c r="X15" s="1274"/>
      <c r="Y15" s="1274"/>
      <c r="Z15" s="1219" t="s">
        <v>641</v>
      </c>
      <c r="AA15" s="1219"/>
      <c r="AB15" s="1219"/>
      <c r="AC15" s="1219"/>
      <c r="AD15" s="1219"/>
      <c r="AE15" s="1219" t="s">
        <v>340</v>
      </c>
      <c r="AF15" s="1251" t="s">
        <v>274</v>
      </c>
      <c r="AG15" s="1154"/>
    </row>
    <row r="16" spans="1:37" s="524" customFormat="1" ht="27.75" customHeight="1">
      <c r="A16" s="586"/>
      <c r="B16" s="586"/>
      <c r="C16" s="586"/>
      <c r="D16" s="586"/>
      <c r="E16" s="586"/>
      <c r="F16" s="586"/>
      <c r="G16" s="592"/>
      <c r="H16" s="592"/>
      <c r="I16" s="532"/>
      <c r="J16" s="530"/>
      <c r="K16" s="530"/>
      <c r="L16" s="1219"/>
      <c r="M16" s="1219"/>
      <c r="N16" s="1274"/>
      <c r="O16" s="1274"/>
      <c r="P16" s="1274"/>
      <c r="Q16" s="1274"/>
      <c r="R16" s="1274"/>
      <c r="S16" s="1274"/>
      <c r="T16" s="1274"/>
      <c r="U16" s="1274"/>
      <c r="V16" s="1274"/>
      <c r="W16" s="1274"/>
      <c r="X16" s="1274"/>
      <c r="Y16" s="1274"/>
      <c r="Z16" s="1154" t="s">
        <v>678</v>
      </c>
      <c r="AA16" s="1154"/>
      <c r="AB16" s="1154" t="s">
        <v>654</v>
      </c>
      <c r="AC16" s="1154"/>
      <c r="AD16" s="1154"/>
      <c r="AE16" s="1219"/>
      <c r="AF16" s="1251"/>
      <c r="AG16" s="1154"/>
      <c r="AH16" s="586"/>
      <c r="AI16" s="586"/>
      <c r="AJ16" s="586"/>
      <c r="AK16" s="586"/>
    </row>
    <row r="17" spans="1:37" ht="14.25" customHeight="1">
      <c r="J17" s="483"/>
      <c r="K17" s="483"/>
      <c r="L17" s="1219"/>
      <c r="M17" s="1219"/>
      <c r="N17" s="1274"/>
      <c r="O17" s="1274"/>
      <c r="P17" s="1274"/>
      <c r="Q17" s="1274"/>
      <c r="R17" s="1274"/>
      <c r="S17" s="1274"/>
      <c r="T17" s="1274"/>
      <c r="U17" s="1274"/>
      <c r="V17" s="1274"/>
      <c r="W17" s="1274"/>
      <c r="X17" s="1274"/>
      <c r="Y17" s="1274"/>
      <c r="Z17" s="535" t="s">
        <v>676</v>
      </c>
      <c r="AA17" s="535" t="s">
        <v>677</v>
      </c>
      <c r="AB17" s="537" t="s">
        <v>273</v>
      </c>
      <c r="AC17" s="1264" t="s">
        <v>272</v>
      </c>
      <c r="AD17" s="1264"/>
      <c r="AE17" s="1219"/>
      <c r="AF17" s="1251"/>
      <c r="AG17" s="1154"/>
    </row>
    <row r="18" spans="1:37">
      <c r="J18" s="483"/>
      <c r="K18" s="491">
        <v>1</v>
      </c>
      <c r="L18" s="480" t="s">
        <v>92</v>
      </c>
      <c r="M18" s="480" t="s">
        <v>48</v>
      </c>
      <c r="N18" s="1275">
        <f ca="1">OFFSET(N18,0,-1)+1</f>
        <v>3</v>
      </c>
      <c r="O18" s="1275"/>
      <c r="P18" s="1275"/>
      <c r="Q18" s="1275"/>
      <c r="R18" s="1275">
        <f ca="1">OFFSET(N18,0,0)+1</f>
        <v>4</v>
      </c>
      <c r="S18" s="1275"/>
      <c r="T18" s="1275"/>
      <c r="U18" s="1275"/>
      <c r="V18" s="675"/>
      <c r="W18" s="675"/>
      <c r="X18" s="675"/>
      <c r="Y18" s="676">
        <f ca="1">OFFSET(R18,0,0)+1</f>
        <v>5</v>
      </c>
      <c r="Z18" s="489">
        <f ca="1">OFFSET(Z18,0,-1)+1</f>
        <v>6</v>
      </c>
      <c r="AA18" s="489">
        <f ca="1">OFFSET(AA18,0,-1)+1</f>
        <v>7</v>
      </c>
      <c r="AB18" s="489">
        <f ca="1">OFFSET(AB18,0,-1)+1</f>
        <v>8</v>
      </c>
      <c r="AC18" s="1275">
        <f ca="1">OFFSET(AC18,0,-1)+1</f>
        <v>9</v>
      </c>
      <c r="AD18" s="1275"/>
      <c r="AE18" s="489">
        <f ca="1">OFFSET(AE18,0,-2)+1</f>
        <v>10</v>
      </c>
      <c r="AF18" s="524"/>
      <c r="AG18" s="489">
        <f ca="1">OFFSET(AG18,0,-2)+1</f>
        <v>11</v>
      </c>
    </row>
    <row r="19" spans="1:37" ht="22.5">
      <c r="A19" s="1238">
        <v>1</v>
      </c>
      <c r="B19" s="1016"/>
      <c r="C19" s="1016"/>
      <c r="D19" s="1016"/>
      <c r="E19" s="1016"/>
      <c r="F19" s="1009"/>
      <c r="G19" s="1015"/>
      <c r="H19" s="1015"/>
      <c r="I19" s="997"/>
      <c r="J19" s="996"/>
      <c r="K19" s="996"/>
      <c r="L19" s="594">
        <f>mergeValue(A19)</f>
        <v>1</v>
      </c>
      <c r="M19" s="642" t="s">
        <v>20</v>
      </c>
      <c r="N19" s="1276"/>
      <c r="O19" s="1276"/>
      <c r="P19" s="1276"/>
      <c r="Q19" s="1276"/>
      <c r="R19" s="1276"/>
      <c r="S19" s="1276"/>
      <c r="T19" s="1276"/>
      <c r="U19" s="1276"/>
      <c r="V19" s="1276"/>
      <c r="W19" s="1276"/>
      <c r="X19" s="1276"/>
      <c r="Y19" s="1276"/>
      <c r="Z19" s="1276"/>
      <c r="AA19" s="1276"/>
      <c r="AB19" s="1276"/>
      <c r="AC19" s="1276"/>
      <c r="AD19" s="1276"/>
      <c r="AE19" s="1276"/>
      <c r="AF19" s="1276"/>
      <c r="AG19" s="582" t="s">
        <v>476</v>
      </c>
    </row>
    <row r="20" spans="1:37" ht="22.5">
      <c r="A20" s="1238"/>
      <c r="B20" s="1238">
        <v>1</v>
      </c>
      <c r="C20" s="1016"/>
      <c r="D20" s="1016"/>
      <c r="E20" s="1016"/>
      <c r="F20" s="1009"/>
      <c r="G20" s="1018"/>
      <c r="H20" s="1019"/>
      <c r="I20" s="998"/>
      <c r="J20" s="993"/>
      <c r="K20" s="991"/>
      <c r="L20" s="594" t="str">
        <f>mergeValue(A20) &amp;"."&amp; mergeValue(B20)</f>
        <v>1.1</v>
      </c>
      <c r="M20" s="547" t="s">
        <v>16</v>
      </c>
      <c r="N20" s="1277"/>
      <c r="O20" s="1277"/>
      <c r="P20" s="1277"/>
      <c r="Q20" s="1277"/>
      <c r="R20" s="1277"/>
      <c r="S20" s="1277"/>
      <c r="T20" s="1277"/>
      <c r="U20" s="1277"/>
      <c r="V20" s="1277"/>
      <c r="W20" s="1277"/>
      <c r="X20" s="1277"/>
      <c r="Y20" s="1277"/>
      <c r="Z20" s="1277"/>
      <c r="AA20" s="1277"/>
      <c r="AB20" s="1277"/>
      <c r="AC20" s="1277"/>
      <c r="AD20" s="1277"/>
      <c r="AE20" s="1277"/>
      <c r="AF20" s="1277"/>
      <c r="AG20" s="582" t="s">
        <v>477</v>
      </c>
    </row>
    <row r="21" spans="1:37" ht="22.5">
      <c r="A21" s="1238"/>
      <c r="B21" s="1238"/>
      <c r="C21" s="1238">
        <v>1</v>
      </c>
      <c r="D21" s="1016"/>
      <c r="E21" s="1016"/>
      <c r="F21" s="1009"/>
      <c r="G21" s="1018"/>
      <c r="H21" s="1019"/>
      <c r="I21" s="998"/>
      <c r="J21" s="993"/>
      <c r="K21" s="991"/>
      <c r="L21" s="594" t="str">
        <f>mergeValue(A21) &amp;"."&amp; mergeValue(B21)&amp;"."&amp; mergeValue(C21)</f>
        <v>1.1.1</v>
      </c>
      <c r="M21" s="548" t="s">
        <v>7</v>
      </c>
      <c r="N21" s="1277"/>
      <c r="O21" s="1277"/>
      <c r="P21" s="1277"/>
      <c r="Q21" s="1277"/>
      <c r="R21" s="1277"/>
      <c r="S21" s="1277"/>
      <c r="T21" s="1277"/>
      <c r="U21" s="1277"/>
      <c r="V21" s="1277"/>
      <c r="W21" s="1277"/>
      <c r="X21" s="1277"/>
      <c r="Y21" s="1277"/>
      <c r="Z21" s="1277"/>
      <c r="AA21" s="1277"/>
      <c r="AB21" s="1277"/>
      <c r="AC21" s="1277"/>
      <c r="AD21" s="1277"/>
      <c r="AE21" s="1277"/>
      <c r="AF21" s="1277"/>
      <c r="AG21" s="582" t="s">
        <v>633</v>
      </c>
    </row>
    <row r="22" spans="1:37" ht="15" customHeight="1">
      <c r="A22" s="1238"/>
      <c r="B22" s="1238"/>
      <c r="C22" s="1238"/>
      <c r="D22" s="1238">
        <v>1</v>
      </c>
      <c r="E22" s="1016"/>
      <c r="F22" s="1009"/>
      <c r="G22" s="1018"/>
      <c r="H22" s="1019"/>
      <c r="I22" s="998"/>
      <c r="J22" s="993"/>
      <c r="K22" s="991"/>
      <c r="L22" s="594" t="str">
        <f>mergeValue(A22) &amp;"."&amp; mergeValue(B22)&amp;"."&amp; mergeValue(C22)&amp;"."&amp; mergeValue(D22)</f>
        <v>1.1.1.1</v>
      </c>
      <c r="M22" s="549" t="s">
        <v>22</v>
      </c>
      <c r="N22" s="1277"/>
      <c r="O22" s="1277"/>
      <c r="P22" s="1277"/>
      <c r="Q22" s="1277"/>
      <c r="R22" s="1277"/>
      <c r="S22" s="1277"/>
      <c r="T22" s="1277"/>
      <c r="U22" s="1277"/>
      <c r="V22" s="1277"/>
      <c r="W22" s="1277"/>
      <c r="X22" s="1277"/>
      <c r="Y22" s="1277"/>
      <c r="Z22" s="1277"/>
      <c r="AA22" s="1277"/>
      <c r="AB22" s="1277"/>
      <c r="AC22" s="1277"/>
      <c r="AD22" s="1277"/>
      <c r="AE22" s="1277"/>
      <c r="AF22" s="1277"/>
      <c r="AG22" s="582" t="s">
        <v>679</v>
      </c>
    </row>
    <row r="23" spans="1:37" ht="20.100000000000001" customHeight="1">
      <c r="A23" s="1238"/>
      <c r="B23" s="1238"/>
      <c r="C23" s="1238"/>
      <c r="D23" s="1238"/>
      <c r="E23" s="1238">
        <v>1</v>
      </c>
      <c r="F23" s="1009"/>
      <c r="G23" s="1018"/>
      <c r="H23" s="1019"/>
      <c r="I23" s="1020"/>
      <c r="J23" s="1010"/>
      <c r="K23" s="1153"/>
      <c r="L23" s="1278" t="str">
        <f>mergeValue(A23) &amp;"."&amp; mergeValue(B23)&amp;"."&amp; mergeValue(C23)&amp;"."&amp; mergeValue(D23)&amp;"."&amp; mergeValue(E23)</f>
        <v>1.1.1.1.1</v>
      </c>
      <c r="M23" s="1279"/>
      <c r="N23" s="1234" t="s">
        <v>84</v>
      </c>
      <c r="O23" s="1273"/>
      <c r="P23" s="1269">
        <v>1</v>
      </c>
      <c r="Q23" s="1270"/>
      <c r="R23" s="1234" t="s">
        <v>84</v>
      </c>
      <c r="S23" s="1273"/>
      <c r="T23" s="1269">
        <v>1</v>
      </c>
      <c r="U23" s="1270"/>
      <c r="V23" s="1234" t="s">
        <v>84</v>
      </c>
      <c r="W23" s="562"/>
      <c r="X23" s="540">
        <v>1</v>
      </c>
      <c r="Y23" s="1093"/>
      <c r="Z23" s="672"/>
      <c r="AA23" s="672"/>
      <c r="AB23" s="1248"/>
      <c r="AC23" s="1234" t="s">
        <v>83</v>
      </c>
      <c r="AD23" s="1248"/>
      <c r="AE23" s="1234" t="s">
        <v>84</v>
      </c>
      <c r="AF23" s="579"/>
      <c r="AG23" s="1266" t="s">
        <v>680</v>
      </c>
      <c r="AH23" s="501" t="str">
        <f>strCheckDate(Z24:AF24)</f>
        <v/>
      </c>
      <c r="AI23" s="505" t="str">
        <f>IF(AND(COUNTIF(AJ18:AJ27,AJ23)&gt;1,AJ23&lt;&gt;""),"ErrUnique:HasDoubleConn","")</f>
        <v/>
      </c>
      <c r="AJ23" s="505"/>
      <c r="AK23" s="505"/>
    </row>
    <row r="24" spans="1:37" ht="20.100000000000001" customHeight="1">
      <c r="A24" s="1238"/>
      <c r="B24" s="1238"/>
      <c r="C24" s="1238"/>
      <c r="D24" s="1238"/>
      <c r="E24" s="1238"/>
      <c r="F24" s="1009"/>
      <c r="G24" s="1018"/>
      <c r="H24" s="1019"/>
      <c r="I24" s="1020"/>
      <c r="J24" s="1010"/>
      <c r="K24" s="1153"/>
      <c r="L24" s="1278"/>
      <c r="M24" s="1279"/>
      <c r="N24" s="1234"/>
      <c r="O24" s="1273"/>
      <c r="P24" s="1269"/>
      <c r="Q24" s="1271"/>
      <c r="R24" s="1234"/>
      <c r="S24" s="1273"/>
      <c r="T24" s="1269"/>
      <c r="U24" s="1272"/>
      <c r="V24" s="1234"/>
      <c r="W24" s="602"/>
      <c r="X24" s="566"/>
      <c r="Y24" s="566"/>
      <c r="Z24" s="573"/>
      <c r="AA24" s="604" t="str">
        <f>AB23 &amp; "-" &amp; AD23</f>
        <v>-</v>
      </c>
      <c r="AB24" s="1233"/>
      <c r="AC24" s="1234"/>
      <c r="AD24" s="1233"/>
      <c r="AE24" s="1234"/>
      <c r="AF24" s="674"/>
      <c r="AG24" s="1267"/>
      <c r="AI24" s="505"/>
      <c r="AJ24" s="505"/>
      <c r="AK24" s="505"/>
    </row>
    <row r="25" spans="1:37" ht="20.100000000000001" customHeight="1">
      <c r="A25" s="1238"/>
      <c r="B25" s="1238"/>
      <c r="C25" s="1238"/>
      <c r="D25" s="1238"/>
      <c r="E25" s="1238"/>
      <c r="F25" s="1009"/>
      <c r="G25" s="1018"/>
      <c r="H25" s="1019"/>
      <c r="I25" s="1020"/>
      <c r="J25" s="1010"/>
      <c r="K25" s="1153"/>
      <c r="L25" s="1278"/>
      <c r="M25" s="1279"/>
      <c r="N25" s="1234"/>
      <c r="O25" s="1273"/>
      <c r="P25" s="1269"/>
      <c r="Q25" s="1272"/>
      <c r="R25" s="1234"/>
      <c r="S25" s="603"/>
      <c r="T25" s="559"/>
      <c r="U25" s="566"/>
      <c r="V25" s="572"/>
      <c r="W25" s="572"/>
      <c r="X25" s="572"/>
      <c r="Y25" s="572"/>
      <c r="Z25" s="573"/>
      <c r="AA25" s="573"/>
      <c r="AB25" s="574"/>
      <c r="AC25" s="565"/>
      <c r="AD25" s="565"/>
      <c r="AE25" s="574"/>
      <c r="AF25" s="565"/>
      <c r="AG25" s="1267"/>
      <c r="AI25" s="505"/>
      <c r="AJ25" s="505"/>
      <c r="AK25" s="505"/>
    </row>
    <row r="26" spans="1:37" ht="20.100000000000001" customHeight="1">
      <c r="A26" s="1238"/>
      <c r="B26" s="1238"/>
      <c r="C26" s="1238"/>
      <c r="D26" s="1238"/>
      <c r="E26" s="1238"/>
      <c r="F26" s="1009"/>
      <c r="G26" s="1018"/>
      <c r="H26" s="1019"/>
      <c r="I26" s="1020"/>
      <c r="J26" s="1010"/>
      <c r="K26" s="1153"/>
      <c r="L26" s="1278"/>
      <c r="M26" s="1279"/>
      <c r="N26" s="1234"/>
      <c r="O26" s="575"/>
      <c r="P26" s="577"/>
      <c r="Q26" s="576"/>
      <c r="R26" s="572"/>
      <c r="S26" s="572"/>
      <c r="T26" s="572"/>
      <c r="U26" s="572"/>
      <c r="V26" s="572"/>
      <c r="W26" s="572"/>
      <c r="X26" s="572"/>
      <c r="Y26" s="572"/>
      <c r="Z26" s="573"/>
      <c r="AA26" s="573"/>
      <c r="AB26" s="574"/>
      <c r="AC26" s="565"/>
      <c r="AD26" s="565"/>
      <c r="AE26" s="574"/>
      <c r="AF26" s="565"/>
      <c r="AG26" s="1267"/>
      <c r="AI26" s="505"/>
      <c r="AJ26" s="505"/>
      <c r="AK26" s="505"/>
    </row>
    <row r="27" spans="1:37" s="477" customFormat="1" ht="15" customHeight="1">
      <c r="A27" s="1238"/>
      <c r="B27" s="1238"/>
      <c r="C27" s="1238"/>
      <c r="D27" s="1238"/>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8"/>
      <c r="AH27" s="502"/>
      <c r="AI27" s="502"/>
      <c r="AJ27" s="213"/>
      <c r="AK27" s="213"/>
    </row>
    <row r="28" spans="1:37" s="477" customFormat="1" ht="15" customHeight="1">
      <c r="A28" s="1238"/>
      <c r="B28" s="1238"/>
      <c r="C28" s="1238"/>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7" customFormat="1" ht="15" customHeight="1">
      <c r="A29" s="1238"/>
      <c r="B29" s="1238"/>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7" customFormat="1" ht="15" customHeight="1">
      <c r="A30" s="1238"/>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7" customFormat="1" ht="15" customHeight="1">
      <c r="A31" s="990"/>
      <c r="B31" s="990"/>
      <c r="C31" s="990"/>
      <c r="D31" s="990"/>
      <c r="E31" s="990"/>
      <c r="F31" s="990"/>
      <c r="G31" s="1003"/>
      <c r="H31" s="1004"/>
      <c r="I31" s="994"/>
      <c r="J31" s="995"/>
      <c r="K31" s="990"/>
      <c r="L31" s="539"/>
      <c r="M31" s="566" t="s">
        <v>308</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202" t="s">
        <v>681</v>
      </c>
      <c r="N33" s="1202"/>
      <c r="O33" s="1202"/>
      <c r="P33" s="1202"/>
      <c r="Q33" s="1202"/>
      <c r="R33" s="1202"/>
      <c r="S33" s="1202"/>
      <c r="T33" s="1202"/>
      <c r="U33" s="1202"/>
      <c r="V33" s="1202"/>
      <c r="W33" s="1202"/>
      <c r="X33" s="1202"/>
      <c r="Y33" s="1202"/>
      <c r="Z33" s="1202"/>
      <c r="AA33" s="1202"/>
      <c r="AB33" s="1202"/>
      <c r="AC33" s="1202"/>
      <c r="AD33" s="1202"/>
      <c r="AE33" s="1202"/>
      <c r="AF33" s="1202"/>
      <c r="AG33" s="1202"/>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207</v>
      </c>
    </row>
    <row r="2" spans="1:20" ht="22.5">
      <c r="F2" s="1203" t="s">
        <v>491</v>
      </c>
      <c r="G2" s="1204"/>
      <c r="H2" s="1205"/>
      <c r="I2" s="436"/>
    </row>
    <row r="3" spans="1:20" ht="3" customHeight="1"/>
    <row r="4" spans="1:20" s="190" customFormat="1" ht="11.25">
      <c r="A4" s="214"/>
      <c r="B4" s="214"/>
      <c r="C4" s="214"/>
      <c r="D4" s="214"/>
      <c r="F4" s="1154" t="s">
        <v>453</v>
      </c>
      <c r="G4" s="1154"/>
      <c r="H4" s="1154"/>
      <c r="I4" s="1206"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6"/>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28.12.2018</v>
      </c>
      <c r="I7" s="196" t="s">
        <v>493</v>
      </c>
      <c r="J7" s="334"/>
      <c r="K7" s="214"/>
      <c r="L7" s="214"/>
      <c r="M7" s="214"/>
      <c r="N7" s="214"/>
      <c r="O7" s="214"/>
      <c r="P7" s="214"/>
      <c r="Q7" s="214"/>
      <c r="R7" s="214"/>
      <c r="S7" s="214"/>
      <c r="T7" s="214"/>
    </row>
    <row r="8" spans="1:20" s="190" customFormat="1" ht="45">
      <c r="A8" s="1207">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7"/>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7"/>
      <c r="B10" s="214"/>
      <c r="C10" s="214"/>
      <c r="D10" s="214"/>
      <c r="F10" s="335" t="str">
        <f>"4."&amp;mergeValue(A10)</f>
        <v>4.1</v>
      </c>
      <c r="G10" s="417" t="s">
        <v>496</v>
      </c>
      <c r="H10" s="318" t="s">
        <v>457</v>
      </c>
      <c r="I10" s="196"/>
      <c r="J10" s="334"/>
      <c r="K10" s="214"/>
      <c r="L10" s="214"/>
      <c r="M10" s="214"/>
      <c r="N10" s="214"/>
      <c r="O10" s="214"/>
      <c r="P10" s="214"/>
      <c r="Q10" s="214"/>
      <c r="R10" s="214"/>
      <c r="S10" s="214"/>
      <c r="T10" s="214"/>
    </row>
    <row r="11" spans="1:20" s="190" customFormat="1" ht="18.75">
      <c r="A11" s="1207"/>
      <c r="B11" s="1207">
        <v>1</v>
      </c>
      <c r="C11" s="344"/>
      <c r="D11" s="344"/>
      <c r="F11" s="335" t="str">
        <f>"4."&amp;mergeValue(A11) &amp;"."&amp;mergeValue(B11)</f>
        <v>4.1.1</v>
      </c>
      <c r="G11" s="324" t="s">
        <v>592</v>
      </c>
      <c r="H11" s="317" t="str">
        <f>IF(region_name="","",region_name)</f>
        <v>Волгоградская область</v>
      </c>
      <c r="I11" s="196" t="s">
        <v>499</v>
      </c>
      <c r="J11" s="334"/>
      <c r="K11" s="214"/>
      <c r="L11" s="214"/>
      <c r="M11" s="214"/>
      <c r="N11" s="214"/>
      <c r="O11" s="214"/>
      <c r="P11" s="214"/>
      <c r="Q11" s="214"/>
      <c r="R11" s="214"/>
      <c r="S11" s="214"/>
      <c r="T11" s="214"/>
    </row>
    <row r="12" spans="1:20" s="190" customFormat="1" ht="22.5">
      <c r="A12" s="1207"/>
      <c r="B12" s="1207"/>
      <c r="C12" s="1207">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7"/>
      <c r="B13" s="1207"/>
      <c r="C13" s="1207"/>
      <c r="D13" s="344">
        <v>1</v>
      </c>
      <c r="F13" s="335" t="str">
        <f>"4."&amp;mergeValue(A13) &amp;"."&amp;mergeValue(B13)&amp;"."&amp;mergeValue(C13)&amp;"."&amp;mergeValue(D13)</f>
        <v>4.1.1.1.1</v>
      </c>
      <c r="G13" s="420" t="s">
        <v>498</v>
      </c>
      <c r="H13" s="317"/>
      <c r="I13" s="1208" t="s">
        <v>591</v>
      </c>
      <c r="J13" s="334"/>
      <c r="K13" s="214"/>
      <c r="L13" s="214"/>
      <c r="M13" s="214"/>
      <c r="N13" s="214"/>
      <c r="O13" s="214"/>
      <c r="P13" s="214"/>
      <c r="Q13" s="214"/>
      <c r="R13" s="214"/>
      <c r="S13" s="214"/>
      <c r="T13" s="214"/>
    </row>
    <row r="14" spans="1:20" s="190" customFormat="1" ht="18.75">
      <c r="A14" s="1207"/>
      <c r="B14" s="1207"/>
      <c r="C14" s="1207"/>
      <c r="D14" s="344"/>
      <c r="F14" s="338"/>
      <c r="G14" s="150" t="s">
        <v>4</v>
      </c>
      <c r="H14" s="343"/>
      <c r="I14" s="1208"/>
      <c r="J14" s="334"/>
      <c r="K14" s="214"/>
      <c r="L14" s="214"/>
      <c r="M14" s="214"/>
      <c r="N14" s="214"/>
      <c r="O14" s="214"/>
      <c r="P14" s="214"/>
      <c r="Q14" s="214"/>
      <c r="R14" s="214"/>
      <c r="S14" s="214"/>
      <c r="T14" s="214"/>
    </row>
    <row r="15" spans="1:20" s="190" customFormat="1" ht="18.75">
      <c r="A15" s="1207"/>
      <c r="B15" s="1207"/>
      <c r="C15" s="344"/>
      <c r="D15" s="344"/>
      <c r="F15" s="421"/>
      <c r="G15" s="195" t="s">
        <v>402</v>
      </c>
      <c r="H15" s="422"/>
      <c r="I15" s="423"/>
      <c r="J15" s="334"/>
      <c r="K15" s="214"/>
      <c r="L15" s="214"/>
      <c r="M15" s="214"/>
      <c r="N15" s="214"/>
      <c r="O15" s="214"/>
      <c r="P15" s="214"/>
      <c r="Q15" s="214"/>
      <c r="R15" s="214"/>
      <c r="S15" s="214"/>
      <c r="T15" s="214"/>
    </row>
    <row r="16" spans="1:20" s="190" customFormat="1" ht="18.75">
      <c r="A16" s="1207"/>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2" t="s">
        <v>593</v>
      </c>
      <c r="H19" s="1202"/>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3"/>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69</v>
      </c>
      <c r="B1" s="116" t="s">
        <v>70</v>
      </c>
      <c r="C1" s="116" t="s">
        <v>71</v>
      </c>
      <c r="D1" s="10"/>
    </row>
    <row r="2" spans="1:4">
      <c r="A2" s="1120">
        <v>43462.437384259261</v>
      </c>
      <c r="B2" s="12" t="s">
        <v>772</v>
      </c>
      <c r="C2" s="12" t="s">
        <v>441</v>
      </c>
    </row>
    <row r="3" spans="1:4">
      <c r="A3" s="1120">
        <v>43462.437407407408</v>
      </c>
      <c r="B3" s="12" t="s">
        <v>773</v>
      </c>
      <c r="C3" s="12" t="s">
        <v>441</v>
      </c>
    </row>
    <row r="4" spans="1:4">
      <c r="A4" s="1120">
        <v>43462.4375</v>
      </c>
      <c r="B4" s="12" t="s">
        <v>772</v>
      </c>
      <c r="C4" s="12" t="s">
        <v>441</v>
      </c>
    </row>
    <row r="5" spans="1:4">
      <c r="A5" s="1120">
        <v>43462.437511574077</v>
      </c>
      <c r="B5" s="12" t="s">
        <v>773</v>
      </c>
      <c r="C5" s="12" t="s">
        <v>441</v>
      </c>
    </row>
    <row r="6" spans="1:4">
      <c r="A6" s="1120">
        <v>43462.439976851849</v>
      </c>
      <c r="B6" s="12" t="s">
        <v>772</v>
      </c>
      <c r="C6" s="12" t="s">
        <v>441</v>
      </c>
    </row>
    <row r="7" spans="1:4">
      <c r="A7" s="1120">
        <v>43462.439988425926</v>
      </c>
      <c r="B7" s="12" t="s">
        <v>773</v>
      </c>
      <c r="C7" s="12" t="s">
        <v>441</v>
      </c>
    </row>
    <row r="8" spans="1:4">
      <c r="A8" s="1120">
        <v>43462.473171296297</v>
      </c>
      <c r="B8" s="12" t="s">
        <v>772</v>
      </c>
      <c r="C8" s="12" t="s">
        <v>441</v>
      </c>
    </row>
    <row r="9" spans="1:4">
      <c r="A9" s="1120">
        <v>43462.473194444443</v>
      </c>
      <c r="B9" s="12" t="s">
        <v>773</v>
      </c>
      <c r="C9" s="12" t="s">
        <v>441</v>
      </c>
    </row>
    <row r="10" spans="1:4">
      <c r="A10" s="1120">
        <v>43462.513356481482</v>
      </c>
      <c r="B10" s="12" t="s">
        <v>772</v>
      </c>
      <c r="C10" s="12" t="s">
        <v>441</v>
      </c>
    </row>
    <row r="11" spans="1:4">
      <c r="A11" s="1120">
        <v>43462.513368055559</v>
      </c>
      <c r="B11" s="12" t="s">
        <v>773</v>
      </c>
      <c r="C11" s="12" t="s">
        <v>441</v>
      </c>
    </row>
    <row r="12" spans="1:4">
      <c r="A12" s="1120">
        <v>43474.681944444441</v>
      </c>
      <c r="B12" s="12" t="s">
        <v>772</v>
      </c>
      <c r="C12" s="12" t="s">
        <v>441</v>
      </c>
    </row>
    <row r="13" spans="1:4">
      <c r="A13" s="1120">
        <v>43474.681956018518</v>
      </c>
      <c r="B13" s="12" t="s">
        <v>773</v>
      </c>
      <c r="C13" s="12" t="s">
        <v>441</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1"/>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5" t="s">
        <v>685</v>
      </c>
      <c r="M5" s="1235"/>
      <c r="N5" s="1235"/>
      <c r="O5" s="1235"/>
      <c r="P5" s="1235"/>
      <c r="Q5" s="1235"/>
      <c r="R5" s="1235"/>
      <c r="S5" s="1235"/>
      <c r="T5" s="1235"/>
      <c r="U5" s="580"/>
      <c r="V5" s="498"/>
    </row>
    <row r="6" spans="1:29" ht="3" customHeight="1">
      <c r="J6" s="483"/>
      <c r="K6" s="483"/>
      <c r="L6" s="479"/>
      <c r="M6" s="479"/>
      <c r="N6" s="479"/>
      <c r="O6" s="482"/>
      <c r="P6" s="482"/>
      <c r="Q6" s="482"/>
      <c r="R6" s="482"/>
      <c r="S6" s="482"/>
      <c r="T6" s="482"/>
      <c r="U6" s="479"/>
    </row>
    <row r="7" spans="1:29" s="493" customFormat="1" ht="22.5">
      <c r="A7" s="506"/>
      <c r="B7" s="506"/>
      <c r="C7" s="506"/>
      <c r="D7" s="506"/>
      <c r="E7" s="506"/>
      <c r="F7" s="506"/>
      <c r="G7" s="506"/>
      <c r="H7" s="506"/>
      <c r="L7" s="500"/>
      <c r="M7" s="618" t="s">
        <v>502</v>
      </c>
      <c r="N7" s="667"/>
      <c r="O7" s="1253" t="str">
        <f>IF(NameOrPr_ch="",IF(NameOrPr="","",NameOrPr),NameOrPr_ch)</f>
        <v>Комитет тарифного регулирования Волгоградской области</v>
      </c>
      <c r="P7" s="1254"/>
      <c r="Q7" s="1254"/>
      <c r="R7" s="1254"/>
      <c r="S7" s="1254"/>
      <c r="T7" s="1255"/>
      <c r="U7" s="668"/>
      <c r="Y7" s="1014"/>
      <c r="Z7" s="506"/>
      <c r="AA7" s="506"/>
      <c r="AB7" s="506"/>
      <c r="AC7" s="506"/>
    </row>
    <row r="8" spans="1:29" s="571" customFormat="1" ht="18.75">
      <c r="A8" s="591"/>
      <c r="B8" s="591"/>
      <c r="C8" s="591"/>
      <c r="D8" s="591"/>
      <c r="E8" s="591"/>
      <c r="F8" s="591"/>
      <c r="G8" s="591"/>
      <c r="H8" s="591"/>
      <c r="L8" s="500"/>
      <c r="M8" s="618" t="s">
        <v>596</v>
      </c>
      <c r="N8" s="667"/>
      <c r="O8" s="1253" t="str">
        <f>IF(datePr_ch="",IF(datePr="","",datePr),datePr_ch)</f>
        <v>19.12.2018</v>
      </c>
      <c r="P8" s="1254"/>
      <c r="Q8" s="1254"/>
      <c r="R8" s="1254"/>
      <c r="S8" s="1254"/>
      <c r="T8" s="1255"/>
      <c r="U8" s="668"/>
      <c r="Y8" s="1014"/>
      <c r="Z8" s="591"/>
      <c r="AA8" s="591"/>
      <c r="AB8" s="591"/>
      <c r="AC8" s="591"/>
    </row>
    <row r="9" spans="1:29" s="493" customFormat="1" ht="18.75">
      <c r="A9" s="506"/>
      <c r="B9" s="506"/>
      <c r="C9" s="506"/>
      <c r="D9" s="506"/>
      <c r="E9" s="506"/>
      <c r="F9" s="506"/>
      <c r="G9" s="506"/>
      <c r="H9" s="506"/>
      <c r="L9" s="553"/>
      <c r="M9" s="618" t="s">
        <v>595</v>
      </c>
      <c r="N9" s="667"/>
      <c r="O9" s="1253" t="str">
        <f>IF(numberPr_ch="",IF(numberPr="","",numberPr),numberPr_ch)</f>
        <v>№46/57</v>
      </c>
      <c r="P9" s="1254"/>
      <c r="Q9" s="1254"/>
      <c r="R9" s="1254"/>
      <c r="S9" s="1254"/>
      <c r="T9" s="1255"/>
      <c r="U9" s="668"/>
      <c r="Y9" s="1014"/>
      <c r="Z9" s="506"/>
      <c r="AA9" s="506"/>
      <c r="AB9" s="506"/>
      <c r="AC9" s="506"/>
    </row>
    <row r="10" spans="1:29" s="493" customFormat="1" ht="18.75">
      <c r="A10" s="506"/>
      <c r="B10" s="506"/>
      <c r="C10" s="506"/>
      <c r="D10" s="506"/>
      <c r="E10" s="506"/>
      <c r="F10" s="506"/>
      <c r="G10" s="506"/>
      <c r="H10" s="506"/>
      <c r="L10" s="553"/>
      <c r="M10" s="618" t="s">
        <v>501</v>
      </c>
      <c r="N10" s="667"/>
      <c r="O10" s="1253" t="str">
        <f>IF(IstPub_ch="",IF(IstPub="","",IstPub),IstPub_ch)</f>
        <v xml:space="preserve">Государственная система правовой информации.
Официальный интернет-портал правовой информации. www.pravo.gov.ru         </v>
      </c>
      <c r="P10" s="1254"/>
      <c r="Q10" s="1254"/>
      <c r="R10" s="1254"/>
      <c r="S10" s="1254"/>
      <c r="T10" s="1255"/>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720</v>
      </c>
      <c r="R11" s="772" t="s">
        <v>721</v>
      </c>
      <c r="S11" s="750"/>
      <c r="T11" s="750"/>
      <c r="U11" s="668"/>
      <c r="Y11" s="774"/>
      <c r="Z11" s="615"/>
      <c r="AA11" s="615"/>
      <c r="AB11" s="615"/>
      <c r="AC11" s="615"/>
    </row>
    <row r="12" spans="1:29" s="493" customFormat="1" ht="11.25" hidden="1">
      <c r="A12" s="506"/>
      <c r="B12" s="506"/>
      <c r="C12" s="506"/>
      <c r="D12" s="506"/>
      <c r="E12" s="506"/>
      <c r="F12" s="506"/>
      <c r="G12" s="506"/>
      <c r="H12" s="506"/>
      <c r="L12" s="1236"/>
      <c r="M12" s="1236"/>
      <c r="N12" s="490"/>
      <c r="O12" s="768"/>
      <c r="P12" s="768"/>
      <c r="Q12" s="768"/>
      <c r="R12" s="768"/>
      <c r="S12" s="768"/>
      <c r="T12" s="768"/>
      <c r="U12" s="488"/>
      <c r="V12" s="504" t="s">
        <v>372</v>
      </c>
      <c r="Y12" s="1014"/>
      <c r="Z12" s="506"/>
      <c r="AA12" s="506"/>
      <c r="AB12" s="506"/>
      <c r="AC12" s="506"/>
    </row>
    <row r="13" spans="1:29" ht="15" customHeight="1">
      <c r="J13" s="483"/>
      <c r="K13" s="483"/>
      <c r="L13" s="479"/>
      <c r="M13" s="479"/>
      <c r="N13" s="479"/>
      <c r="O13" s="600"/>
      <c r="P13" s="600"/>
      <c r="Q13" s="1252"/>
      <c r="R13" s="1252"/>
      <c r="S13" s="1252"/>
      <c r="T13" s="1252"/>
      <c r="U13" s="1252"/>
      <c r="V13" s="1252"/>
    </row>
    <row r="14" spans="1:29">
      <c r="J14" s="483"/>
      <c r="K14" s="483"/>
      <c r="L14" s="1154" t="s">
        <v>453</v>
      </c>
      <c r="M14" s="1154"/>
      <c r="N14" s="1154"/>
      <c r="O14" s="1154"/>
      <c r="P14" s="1154"/>
      <c r="Q14" s="1154"/>
      <c r="R14" s="1154"/>
      <c r="S14" s="1154"/>
      <c r="T14" s="1154"/>
      <c r="U14" s="1154"/>
      <c r="V14" s="1154"/>
      <c r="W14" s="1154"/>
      <c r="X14" s="1154" t="s">
        <v>454</v>
      </c>
    </row>
    <row r="15" spans="1:29" ht="14.25" customHeight="1">
      <c r="J15" s="483"/>
      <c r="K15" s="483"/>
      <c r="L15" s="1219" t="s">
        <v>91</v>
      </c>
      <c r="M15" s="1219" t="s">
        <v>626</v>
      </c>
      <c r="N15" s="535"/>
      <c r="O15" s="1219" t="s">
        <v>627</v>
      </c>
      <c r="P15" s="1274" t="s">
        <v>628</v>
      </c>
      <c r="Q15" s="1274" t="s">
        <v>641</v>
      </c>
      <c r="R15" s="1274"/>
      <c r="S15" s="1274"/>
      <c r="T15" s="1274"/>
      <c r="U15" s="1274"/>
      <c r="V15" s="1219" t="s">
        <v>340</v>
      </c>
      <c r="W15" s="1251" t="s">
        <v>274</v>
      </c>
      <c r="X15" s="1154"/>
    </row>
    <row r="16" spans="1:29" s="524" customFormat="1" ht="25.5" customHeight="1">
      <c r="A16" s="586"/>
      <c r="B16" s="586"/>
      <c r="C16" s="586"/>
      <c r="D16" s="586"/>
      <c r="E16" s="586"/>
      <c r="F16" s="586"/>
      <c r="G16" s="592"/>
      <c r="H16" s="592"/>
      <c r="I16" s="532"/>
      <c r="J16" s="530"/>
      <c r="K16" s="530"/>
      <c r="L16" s="1219"/>
      <c r="M16" s="1219"/>
      <c r="N16" s="535"/>
      <c r="O16" s="1219"/>
      <c r="P16" s="1274"/>
      <c r="Q16" s="1274" t="s">
        <v>678</v>
      </c>
      <c r="R16" s="1274"/>
      <c r="S16" s="1262" t="s">
        <v>654</v>
      </c>
      <c r="T16" s="1262"/>
      <c r="U16" s="1262"/>
      <c r="V16" s="1219"/>
      <c r="W16" s="1251"/>
      <c r="X16" s="1154"/>
      <c r="Y16" s="1009"/>
      <c r="Z16" s="586"/>
      <c r="AA16" s="586"/>
      <c r="AB16" s="586"/>
      <c r="AC16" s="586"/>
    </row>
    <row r="17" spans="1:29" ht="14.25" customHeight="1">
      <c r="J17" s="483"/>
      <c r="K17" s="483"/>
      <c r="L17" s="1219"/>
      <c r="M17" s="1219"/>
      <c r="N17" s="535"/>
      <c r="O17" s="1219"/>
      <c r="P17" s="1274"/>
      <c r="Q17" s="535" t="s">
        <v>676</v>
      </c>
      <c r="R17" s="535" t="s">
        <v>677</v>
      </c>
      <c r="S17" s="537" t="s">
        <v>273</v>
      </c>
      <c r="T17" s="1264" t="s">
        <v>272</v>
      </c>
      <c r="U17" s="1264"/>
      <c r="V17" s="1219"/>
      <c r="W17" s="1251"/>
      <c r="X17" s="1154"/>
    </row>
    <row r="18" spans="1:29">
      <c r="J18" s="483"/>
      <c r="K18" s="491">
        <v>1</v>
      </c>
      <c r="L18" s="480" t="s">
        <v>92</v>
      </c>
      <c r="M18" s="480" t="s">
        <v>48</v>
      </c>
      <c r="N18" s="497" t="s">
        <v>48</v>
      </c>
      <c r="O18" s="489">
        <f t="shared" ref="O18:T18" ca="1" si="0">OFFSET(O18,0,-1)+1</f>
        <v>3</v>
      </c>
      <c r="P18" s="489">
        <f t="shared" ca="1" si="0"/>
        <v>4</v>
      </c>
      <c r="Q18" s="489">
        <f t="shared" ca="1" si="0"/>
        <v>5</v>
      </c>
      <c r="R18" s="489">
        <f t="shared" ca="1" si="0"/>
        <v>6</v>
      </c>
      <c r="S18" s="489">
        <f t="shared" ca="1" si="0"/>
        <v>7</v>
      </c>
      <c r="T18" s="1275">
        <f t="shared" ca="1" si="0"/>
        <v>8</v>
      </c>
      <c r="U18" s="1275"/>
      <c r="V18" s="489">
        <f ca="1">OFFSET(V18,0,-2)+1</f>
        <v>9</v>
      </c>
      <c r="W18" s="524"/>
      <c r="X18" s="489">
        <f ca="1">OFFSET(X18,0,-2)+1</f>
        <v>10</v>
      </c>
    </row>
    <row r="19" spans="1:29" ht="22.5">
      <c r="A19" s="1238">
        <v>1</v>
      </c>
      <c r="B19" s="981"/>
      <c r="C19" s="981"/>
      <c r="D19" s="981"/>
      <c r="E19" s="981"/>
      <c r="F19" s="981"/>
      <c r="G19" s="982"/>
      <c r="H19" s="982"/>
      <c r="I19" s="984"/>
      <c r="J19" s="976"/>
      <c r="K19" s="976"/>
      <c r="L19" s="594">
        <f>mergeValue(A19)</f>
        <v>1</v>
      </c>
      <c r="M19" s="642" t="s">
        <v>20</v>
      </c>
      <c r="N19" s="581"/>
      <c r="O19" s="1250"/>
      <c r="P19" s="1250"/>
      <c r="Q19" s="1250"/>
      <c r="R19" s="1250"/>
      <c r="S19" s="1250"/>
      <c r="T19" s="1250"/>
      <c r="U19" s="1250"/>
      <c r="V19" s="1250"/>
      <c r="W19" s="1250"/>
      <c r="X19" s="582" t="s">
        <v>476</v>
      </c>
    </row>
    <row r="20" spans="1:29" ht="22.5">
      <c r="A20" s="1238"/>
      <c r="B20" s="1238">
        <v>1</v>
      </c>
      <c r="C20" s="981"/>
      <c r="D20" s="981"/>
      <c r="E20" s="981"/>
      <c r="F20" s="981"/>
      <c r="G20" s="986"/>
      <c r="H20" s="983"/>
      <c r="I20" s="988"/>
      <c r="J20" s="973"/>
      <c r="K20" s="972"/>
      <c r="L20" s="594" t="str">
        <f>mergeValue(A20) &amp;"."&amp; mergeValue(B20)</f>
        <v>1.1</v>
      </c>
      <c r="M20" s="547" t="s">
        <v>16</v>
      </c>
      <c r="N20" s="581"/>
      <c r="O20" s="1250"/>
      <c r="P20" s="1250"/>
      <c r="Q20" s="1250"/>
      <c r="R20" s="1250"/>
      <c r="S20" s="1250"/>
      <c r="T20" s="1250"/>
      <c r="U20" s="1250"/>
      <c r="V20" s="1250"/>
      <c r="W20" s="1250"/>
      <c r="X20" s="582" t="s">
        <v>477</v>
      </c>
    </row>
    <row r="21" spans="1:29" ht="22.5">
      <c r="A21" s="1238"/>
      <c r="B21" s="1238"/>
      <c r="C21" s="1238">
        <v>1</v>
      </c>
      <c r="D21" s="981"/>
      <c r="E21" s="981"/>
      <c r="F21" s="981"/>
      <c r="G21" s="986"/>
      <c r="H21" s="983"/>
      <c r="I21" s="989"/>
      <c r="J21" s="973"/>
      <c r="K21" s="972"/>
      <c r="L21" s="594" t="str">
        <f>mergeValue(A21) &amp;"."&amp; mergeValue(B21)&amp;"."&amp; mergeValue(C21)</f>
        <v>1.1.1</v>
      </c>
      <c r="M21" s="548" t="s">
        <v>7</v>
      </c>
      <c r="N21" s="581"/>
      <c r="O21" s="1250"/>
      <c r="P21" s="1250"/>
      <c r="Q21" s="1250"/>
      <c r="R21" s="1250"/>
      <c r="S21" s="1250"/>
      <c r="T21" s="1250"/>
      <c r="U21" s="1250"/>
      <c r="V21" s="1250"/>
      <c r="W21" s="1250"/>
      <c r="X21" s="582" t="s">
        <v>633</v>
      </c>
    </row>
    <row r="22" spans="1:29">
      <c r="A22" s="1238"/>
      <c r="B22" s="1238"/>
      <c r="C22" s="1238"/>
      <c r="D22" s="1238">
        <v>1</v>
      </c>
      <c r="E22" s="981"/>
      <c r="F22" s="981"/>
      <c r="G22" s="986"/>
      <c r="H22" s="983"/>
      <c r="I22" s="989"/>
      <c r="J22" s="987"/>
      <c r="K22" s="972"/>
      <c r="L22" s="594" t="str">
        <f>mergeValue(A22) &amp;"."&amp; mergeValue(B22)&amp;"."&amp; mergeValue(C22)&amp;"."&amp; mergeValue(D22)</f>
        <v>1.1.1.1</v>
      </c>
      <c r="M22" s="549" t="s">
        <v>22</v>
      </c>
      <c r="N22" s="581"/>
      <c r="O22" s="1250"/>
      <c r="P22" s="1250"/>
      <c r="Q22" s="1250"/>
      <c r="R22" s="1250"/>
      <c r="S22" s="1250"/>
      <c r="T22" s="1250"/>
      <c r="U22" s="1250"/>
      <c r="V22" s="1250"/>
      <c r="W22" s="1250"/>
      <c r="X22" s="1021" t="s">
        <v>686</v>
      </c>
    </row>
    <row r="23" spans="1:29" ht="42.95" customHeight="1">
      <c r="A23" s="1238"/>
      <c r="B23" s="1238"/>
      <c r="C23" s="1238"/>
      <c r="D23" s="1238"/>
      <c r="E23" s="981">
        <v>1</v>
      </c>
      <c r="F23" s="981"/>
      <c r="G23" s="986"/>
      <c r="H23" s="983"/>
      <c r="I23" s="989"/>
      <c r="J23" s="987"/>
      <c r="K23" s="977"/>
      <c r="L23" s="594" t="str">
        <f>mergeValue(A23) &amp;"."&amp; mergeValue(B23)&amp;"."&amp; mergeValue(C23)&amp;"."&amp; mergeValue(D23)&amp;"."&amp; mergeValue(E23)</f>
        <v>1.1.1.1.1</v>
      </c>
      <c r="M23" s="1069"/>
      <c r="N23" s="543"/>
      <c r="O23" s="1071"/>
      <c r="P23" s="1072"/>
      <c r="Q23" s="672"/>
      <c r="R23" s="672"/>
      <c r="S23" s="1097"/>
      <c r="T23" s="651" t="s">
        <v>84</v>
      </c>
      <c r="U23" s="1095"/>
      <c r="V23" s="775" t="s">
        <v>84</v>
      </c>
      <c r="W23" s="840"/>
      <c r="X23" s="1209" t="s">
        <v>687</v>
      </c>
      <c r="Y23" s="1009" t="str">
        <f>strCheckDateTwo(N23:W23)</f>
        <v/>
      </c>
    </row>
    <row r="24" spans="1:29" hidden="1">
      <c r="A24" s="1238"/>
      <c r="B24" s="1238"/>
      <c r="C24" s="1238"/>
      <c r="D24" s="1238"/>
      <c r="E24" s="981"/>
      <c r="F24" s="981"/>
      <c r="G24" s="986"/>
      <c r="H24" s="983"/>
      <c r="I24" s="989"/>
      <c r="J24" s="987"/>
      <c r="K24" s="977"/>
      <c r="L24" s="632"/>
      <c r="M24" s="562"/>
      <c r="N24" s="647"/>
      <c r="O24" s="647"/>
      <c r="P24" s="647"/>
      <c r="Q24" s="647"/>
      <c r="R24" s="585" t="str">
        <f>S23 &amp; "-" &amp; U23</f>
        <v>-</v>
      </c>
      <c r="S24" s="513"/>
      <c r="T24" s="587"/>
      <c r="U24" s="513"/>
      <c r="V24" s="647"/>
      <c r="W24" s="839"/>
      <c r="X24" s="1210"/>
    </row>
    <row r="25" spans="1:29" ht="15" customHeight="1">
      <c r="A25" s="1238"/>
      <c r="B25" s="1238"/>
      <c r="C25" s="1238"/>
      <c r="D25" s="1238"/>
      <c r="E25" s="981"/>
      <c r="F25" s="981"/>
      <c r="G25" s="986"/>
      <c r="H25" s="983"/>
      <c r="I25" s="989"/>
      <c r="J25" s="987"/>
      <c r="K25" s="977"/>
      <c r="L25" s="539"/>
      <c r="M25" s="552" t="s">
        <v>5</v>
      </c>
      <c r="N25" s="550"/>
      <c r="O25" s="546"/>
      <c r="P25" s="546"/>
      <c r="Q25" s="546"/>
      <c r="R25" s="546"/>
      <c r="S25" s="574"/>
      <c r="T25" s="565"/>
      <c r="U25" s="564"/>
      <c r="V25" s="550"/>
      <c r="W25" s="550"/>
      <c r="X25" s="1211"/>
    </row>
    <row r="26" spans="1:29" s="477" customFormat="1" ht="15" customHeight="1">
      <c r="A26" s="1238"/>
      <c r="B26" s="1238"/>
      <c r="C26" s="1238"/>
      <c r="D26" s="985"/>
      <c r="E26" s="985"/>
      <c r="F26" s="985"/>
      <c r="G26" s="986"/>
      <c r="H26" s="985"/>
      <c r="I26" s="989"/>
      <c r="J26" s="975"/>
      <c r="K26" s="979"/>
      <c r="L26" s="539"/>
      <c r="M26" s="551" t="s">
        <v>17</v>
      </c>
      <c r="N26" s="550"/>
      <c r="O26" s="546"/>
      <c r="P26" s="546"/>
      <c r="Q26" s="546"/>
      <c r="R26" s="546"/>
      <c r="S26" s="574"/>
      <c r="T26" s="565"/>
      <c r="U26" s="564"/>
      <c r="V26" s="550"/>
      <c r="W26" s="565"/>
      <c r="X26" s="1005"/>
      <c r="Y26" s="1074"/>
      <c r="Z26" s="502"/>
      <c r="AA26" s="502"/>
      <c r="AB26" s="502"/>
      <c r="AC26" s="502"/>
    </row>
    <row r="27" spans="1:29" s="477" customFormat="1" ht="15" customHeight="1">
      <c r="A27" s="1238"/>
      <c r="B27" s="1238"/>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4"/>
      <c r="Z27" s="502"/>
      <c r="AA27" s="502"/>
      <c r="AB27" s="502"/>
      <c r="AC27" s="502"/>
    </row>
    <row r="28" spans="1:29" s="477" customFormat="1" ht="15" customHeight="1">
      <c r="A28" s="1238"/>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4"/>
      <c r="Z28" s="502"/>
      <c r="AA28" s="502"/>
      <c r="AB28" s="502"/>
      <c r="AC28" s="502"/>
    </row>
    <row r="29" spans="1:29" s="477" customFormat="1" ht="15" customHeight="1">
      <c r="A29" s="971"/>
      <c r="B29" s="971"/>
      <c r="C29" s="971"/>
      <c r="D29" s="971"/>
      <c r="E29" s="971"/>
      <c r="F29" s="971"/>
      <c r="G29" s="978"/>
      <c r="H29" s="979"/>
      <c r="I29" s="974"/>
      <c r="J29" s="975"/>
      <c r="K29" s="971"/>
      <c r="L29" s="539"/>
      <c r="M29" s="566" t="s">
        <v>308</v>
      </c>
      <c r="N29" s="550"/>
      <c r="O29" s="546"/>
      <c r="P29" s="546"/>
      <c r="Q29" s="546"/>
      <c r="R29" s="546"/>
      <c r="S29" s="574"/>
      <c r="T29" s="565"/>
      <c r="U29" s="564"/>
      <c r="V29" s="550"/>
      <c r="W29" s="565"/>
      <c r="X29" s="561"/>
      <c r="Y29" s="1074"/>
      <c r="Z29" s="502"/>
      <c r="AA29" s="502"/>
      <c r="AB29" s="502"/>
      <c r="AC29" s="502"/>
    </row>
    <row r="30" spans="1:29" ht="3" customHeight="1"/>
    <row r="31" spans="1:29" ht="96" customHeight="1">
      <c r="L31" s="1">
        <v>1</v>
      </c>
      <c r="M31" s="1202" t="s">
        <v>688</v>
      </c>
      <c r="N31" s="1202"/>
      <c r="O31" s="1202"/>
      <c r="P31" s="1202"/>
      <c r="Q31" s="1202"/>
      <c r="R31" s="1202"/>
      <c r="S31" s="1202"/>
      <c r="T31" s="1202"/>
      <c r="U31" s="1202"/>
      <c r="V31" s="1202"/>
      <c r="W31" s="1202"/>
      <c r="X31" s="1202"/>
      <c r="Y31" s="1096"/>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3" t="s">
        <v>491</v>
      </c>
      <c r="G2" s="1204"/>
      <c r="H2" s="1205"/>
      <c r="I2" s="436"/>
    </row>
    <row r="3" spans="1:20" ht="3" customHeight="1"/>
    <row r="4" spans="1:20" s="190" customFormat="1" ht="11.25">
      <c r="A4" s="214"/>
      <c r="B4" s="214"/>
      <c r="C4" s="214"/>
      <c r="D4" s="214"/>
      <c r="F4" s="1154" t="s">
        <v>453</v>
      </c>
      <c r="G4" s="1154"/>
      <c r="H4" s="1154"/>
      <c r="I4" s="1206"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6"/>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28.12.2018</v>
      </c>
      <c r="I7" s="196" t="s">
        <v>493</v>
      </c>
      <c r="J7" s="334"/>
      <c r="K7" s="214"/>
      <c r="L7" s="214"/>
      <c r="M7" s="214"/>
      <c r="N7" s="214"/>
      <c r="O7" s="214"/>
      <c r="P7" s="214"/>
      <c r="Q7" s="214"/>
      <c r="R7" s="214"/>
      <c r="S7" s="214"/>
      <c r="T7" s="214"/>
    </row>
    <row r="8" spans="1:20" s="190" customFormat="1" ht="45">
      <c r="A8" s="1207">
        <v>1</v>
      </c>
      <c r="B8" s="214"/>
      <c r="C8" s="214"/>
      <c r="D8" s="214"/>
      <c r="F8" s="335" t="str">
        <f>"2." &amp;mergeValue(A8)</f>
        <v>2.1</v>
      </c>
      <c r="G8" s="417" t="s">
        <v>494</v>
      </c>
      <c r="H8" s="317" t="str">
        <f>IF('Перечень тарифов'!R21="","наименование отсутствует","" &amp; 'Перечень тарифов'!R21 &amp; "")</f>
        <v>Открытая система теплоснабжения</v>
      </c>
      <c r="I8" s="196" t="s">
        <v>590</v>
      </c>
      <c r="J8" s="334"/>
      <c r="K8" s="214"/>
      <c r="L8" s="214"/>
      <c r="M8" s="214"/>
      <c r="N8" s="214"/>
      <c r="O8" s="214"/>
      <c r="P8" s="214"/>
      <c r="Q8" s="214"/>
      <c r="R8" s="214"/>
      <c r="S8" s="214"/>
      <c r="T8" s="214"/>
    </row>
    <row r="9" spans="1:20" s="190" customFormat="1" ht="22.5">
      <c r="A9" s="1207"/>
      <c r="B9" s="214"/>
      <c r="C9" s="214"/>
      <c r="D9" s="214"/>
      <c r="F9" s="335" t="str">
        <f>"3." &amp;mergeValue(A9)</f>
        <v>3.1</v>
      </c>
      <c r="G9" s="417" t="s">
        <v>495</v>
      </c>
      <c r="H9" s="317" t="str">
        <f>IF('Перечень тарифов'!F21="","наименование отсутствует","" &amp; 'Перечень тарифов'!F21 &amp; "")</f>
        <v>Передача. Тепловая энергия; Передача. Теплоноситель; Сбыт. Тепловая энергия; Сбыт. Теплоноситель</v>
      </c>
      <c r="I9" s="196" t="s">
        <v>588</v>
      </c>
      <c r="J9" s="334"/>
      <c r="K9" s="214"/>
      <c r="L9" s="214"/>
      <c r="M9" s="214"/>
      <c r="N9" s="214"/>
      <c r="O9" s="214"/>
      <c r="P9" s="214"/>
      <c r="Q9" s="214"/>
      <c r="R9" s="214"/>
      <c r="S9" s="214"/>
      <c r="T9" s="214"/>
    </row>
    <row r="10" spans="1:20" s="190" customFormat="1" ht="22.5">
      <c r="A10" s="1207"/>
      <c r="B10" s="214"/>
      <c r="C10" s="214"/>
      <c r="D10" s="214"/>
      <c r="F10" s="335" t="str">
        <f>"4."&amp;mergeValue(A10)</f>
        <v>4.1</v>
      </c>
      <c r="G10" s="417" t="s">
        <v>496</v>
      </c>
      <c r="H10" s="318" t="s">
        <v>457</v>
      </c>
      <c r="I10" s="196"/>
      <c r="J10" s="334"/>
      <c r="K10" s="214"/>
      <c r="L10" s="214"/>
      <c r="M10" s="214"/>
      <c r="N10" s="214"/>
      <c r="O10" s="214"/>
      <c r="P10" s="214"/>
      <c r="Q10" s="214"/>
      <c r="R10" s="214"/>
      <c r="S10" s="214"/>
      <c r="T10" s="214"/>
    </row>
    <row r="11" spans="1:20" s="190" customFormat="1" ht="18.75">
      <c r="A11" s="1207"/>
      <c r="B11" s="1207">
        <v>1</v>
      </c>
      <c r="C11" s="441"/>
      <c r="D11" s="441"/>
      <c r="F11" s="335" t="str">
        <f>"4."&amp;mergeValue(A11) &amp;"."&amp;mergeValue(B11)</f>
        <v>4.1.1</v>
      </c>
      <c r="G11" s="324" t="s">
        <v>592</v>
      </c>
      <c r="H11" s="317" t="str">
        <f>IF(region_name="","",region_name)</f>
        <v>Волгоградская область</v>
      </c>
      <c r="I11" s="196" t="s">
        <v>499</v>
      </c>
      <c r="J11" s="334"/>
      <c r="K11" s="214"/>
      <c r="L11" s="214"/>
      <c r="M11" s="214"/>
      <c r="N11" s="214"/>
      <c r="O11" s="214"/>
      <c r="P11" s="214"/>
      <c r="Q11" s="214"/>
      <c r="R11" s="214"/>
      <c r="S11" s="214"/>
      <c r="T11" s="214"/>
    </row>
    <row r="12" spans="1:20" s="190" customFormat="1" ht="22.5">
      <c r="A12" s="1207"/>
      <c r="B12" s="1207"/>
      <c r="C12" s="1207">
        <v>1</v>
      </c>
      <c r="D12" s="441"/>
      <c r="F12" s="335" t="str">
        <f>"4."&amp;mergeValue(A12) &amp;"."&amp;mergeValue(B12)&amp;"."&amp;mergeValue(C12)</f>
        <v>4.1.1.1</v>
      </c>
      <c r="G12" s="341" t="s">
        <v>497</v>
      </c>
      <c r="H12" s="317" t="str">
        <f>IF(Территории!H13="","","" &amp; Территории!H13 &amp; "")</f>
        <v>городской округ город Волжский</v>
      </c>
      <c r="I12" s="196" t="s">
        <v>500</v>
      </c>
      <c r="J12" s="334"/>
      <c r="K12" s="214"/>
      <c r="L12" s="214"/>
      <c r="M12" s="214"/>
      <c r="N12" s="214"/>
      <c r="O12" s="214"/>
      <c r="P12" s="214"/>
      <c r="Q12" s="214"/>
      <c r="R12" s="214"/>
      <c r="S12" s="214"/>
      <c r="T12" s="214"/>
    </row>
    <row r="13" spans="1:20" s="190" customFormat="1" ht="56.25">
      <c r="A13" s="1207"/>
      <c r="B13" s="1207"/>
      <c r="C13" s="1207"/>
      <c r="D13" s="441">
        <v>1</v>
      </c>
      <c r="F13" s="335" t="str">
        <f>"4."&amp;mergeValue(A13) &amp;"."&amp;mergeValue(B13)&amp;"."&amp;mergeValue(C13)&amp;"."&amp;mergeValue(D13)</f>
        <v>4.1.1.1.1</v>
      </c>
      <c r="G13" s="420" t="s">
        <v>498</v>
      </c>
      <c r="H13" s="317" t="str">
        <f>IF(Территории!R14="","","" &amp; Территории!R14 &amp; "")</f>
        <v>городской округ город Волжский (18710000)</v>
      </c>
      <c r="I13" s="1107"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202" t="s">
        <v>593</v>
      </c>
      <c r="H15" s="1202"/>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5" t="s">
        <v>729</v>
      </c>
      <c r="E5" s="1235"/>
      <c r="F5" s="1235"/>
      <c r="G5" s="438"/>
    </row>
    <row r="6" spans="1:16" ht="3" customHeight="1">
      <c r="C6" s="86"/>
      <c r="D6" s="37"/>
      <c r="E6" s="84"/>
      <c r="F6" s="83"/>
      <c r="G6" s="286"/>
    </row>
    <row r="7" spans="1:16">
      <c r="C7" s="86"/>
      <c r="D7" s="1219" t="s">
        <v>453</v>
      </c>
      <c r="E7" s="1219"/>
      <c r="F7" s="1219"/>
      <c r="G7" s="1280" t="s">
        <v>454</v>
      </c>
    </row>
    <row r="8" spans="1:16">
      <c r="C8" s="86"/>
      <c r="D8" s="103" t="s">
        <v>91</v>
      </c>
      <c r="E8" s="113" t="s">
        <v>456</v>
      </c>
      <c r="F8" s="113" t="s">
        <v>455</v>
      </c>
      <c r="G8" s="1280"/>
    </row>
    <row r="9" spans="1:16" ht="12" customHeight="1">
      <c r="C9" s="86"/>
      <c r="D9" s="42" t="s">
        <v>92</v>
      </c>
      <c r="E9" s="42" t="s">
        <v>48</v>
      </c>
      <c r="F9" s="42" t="s">
        <v>49</v>
      </c>
      <c r="G9" s="42" t="s">
        <v>50</v>
      </c>
    </row>
    <row r="10" spans="1:16" ht="22.5">
      <c r="A10" s="285"/>
      <c r="C10" s="86"/>
      <c r="D10" s="187">
        <v>1</v>
      </c>
      <c r="E10" s="294" t="s">
        <v>691</v>
      </c>
      <c r="F10" s="295" t="s">
        <v>457</v>
      </c>
      <c r="G10" s="196"/>
    </row>
    <row r="11" spans="1:16">
      <c r="A11" s="285"/>
      <c r="C11" s="86"/>
      <c r="D11" s="187" t="s">
        <v>294</v>
      </c>
      <c r="E11" s="287" t="s">
        <v>692</v>
      </c>
      <c r="F11" s="295" t="s">
        <v>457</v>
      </c>
      <c r="G11" s="196"/>
    </row>
    <row r="12" spans="1:16" ht="21" customHeight="1">
      <c r="A12" s="285"/>
      <c r="C12" s="86"/>
      <c r="D12" s="187" t="s">
        <v>8</v>
      </c>
      <c r="E12" s="289"/>
      <c r="F12" s="314"/>
      <c r="G12" s="1209" t="s">
        <v>597</v>
      </c>
    </row>
    <row r="13" spans="1:16" ht="15" customHeight="1">
      <c r="A13" s="285"/>
      <c r="C13" s="86"/>
      <c r="D13" s="114"/>
      <c r="E13" s="301" t="s">
        <v>327</v>
      </c>
      <c r="F13" s="298"/>
      <c r="G13" s="1211"/>
    </row>
    <row r="14" spans="1:16">
      <c r="A14" s="285"/>
      <c r="C14" s="86"/>
      <c r="D14" s="187" t="s">
        <v>328</v>
      </c>
      <c r="E14" s="287" t="s">
        <v>693</v>
      </c>
      <c r="F14" s="295" t="s">
        <v>457</v>
      </c>
      <c r="G14" s="790"/>
    </row>
    <row r="15" spans="1:16" ht="42.95" customHeight="1">
      <c r="A15" s="285"/>
      <c r="C15" s="86"/>
      <c r="D15" s="187" t="s">
        <v>442</v>
      </c>
      <c r="E15" s="289"/>
      <c r="F15" s="1094"/>
      <c r="G15" s="1209" t="s">
        <v>694</v>
      </c>
    </row>
    <row r="16" spans="1:16" s="800" customFormat="1" ht="15" customHeight="1">
      <c r="A16" s="804"/>
      <c r="B16" s="186"/>
      <c r="C16" s="687"/>
      <c r="D16" s="825"/>
      <c r="E16" s="828" t="s">
        <v>327</v>
      </c>
      <c r="F16" s="791"/>
      <c r="G16" s="1211"/>
      <c r="I16" s="830"/>
      <c r="J16" s="830"/>
    </row>
    <row r="17" spans="1:16" s="800" customFormat="1">
      <c r="A17" s="804"/>
      <c r="B17" s="186"/>
      <c r="C17" s="687"/>
      <c r="D17" s="187" t="s">
        <v>732</v>
      </c>
      <c r="E17" s="783" t="s">
        <v>734</v>
      </c>
      <c r="F17" s="295" t="s">
        <v>457</v>
      </c>
      <c r="G17" s="790"/>
      <c r="I17" s="830"/>
      <c r="J17" s="830"/>
    </row>
    <row r="18" spans="1:16" s="800" customFormat="1" ht="18.75" hidden="1">
      <c r="A18" s="804"/>
      <c r="B18" s="186"/>
      <c r="C18" s="687"/>
      <c r="D18" s="786" t="s">
        <v>733</v>
      </c>
      <c r="E18" s="785"/>
      <c r="F18" s="784"/>
      <c r="G18" s="799"/>
      <c r="H18" s="787"/>
      <c r="I18" s="830"/>
      <c r="J18" s="830"/>
    </row>
    <row r="19" spans="1:16" ht="15" customHeight="1">
      <c r="A19" s="285"/>
      <c r="C19" s="86"/>
      <c r="D19" s="114"/>
      <c r="E19" s="828" t="s">
        <v>327</v>
      </c>
      <c r="F19" s="791"/>
      <c r="G19" s="792"/>
    </row>
    <row r="20" spans="1:16" ht="3" customHeight="1"/>
    <row r="21" spans="1:16">
      <c r="D21" s="789" t="s">
        <v>730</v>
      </c>
      <c r="E21" s="788" t="s">
        <v>731</v>
      </c>
      <c r="F21" s="726"/>
      <c r="G21" s="726"/>
      <c r="H21" s="726"/>
      <c r="I21" s="726"/>
      <c r="J21" s="726"/>
      <c r="K21" s="726"/>
      <c r="L21" s="726"/>
      <c r="M21" s="726"/>
      <c r="N21" s="726"/>
      <c r="O21" s="726"/>
      <c r="P21" s="726"/>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58" customWidth="1"/>
    <col min="7" max="7" width="37.7109375" style="1058" customWidth="1"/>
    <col min="8" max="8" width="66.85546875" style="1058" customWidth="1"/>
    <col min="9" max="9" width="115.7109375" style="1058" customWidth="1"/>
    <col min="10" max="11" width="10.5703125" style="1009"/>
    <col min="12" max="12" width="11.140625" style="1009" customWidth="1"/>
    <col min="13" max="20" width="10.5703125" style="1009"/>
    <col min="21" max="16384" width="10.5703125" style="1058"/>
  </cols>
  <sheetData>
    <row r="1" spans="1:20" ht="3" customHeight="1">
      <c r="A1" s="1015" t="s">
        <v>209</v>
      </c>
    </row>
    <row r="2" spans="1:20" ht="22.5">
      <c r="F2" s="1203" t="s">
        <v>491</v>
      </c>
      <c r="G2" s="1204"/>
      <c r="H2" s="1205"/>
      <c r="I2" s="807"/>
    </row>
    <row r="3" spans="1:20" ht="3" customHeight="1"/>
    <row r="4" spans="1:20" s="1008" customFormat="1" ht="11.25">
      <c r="A4" s="1014"/>
      <c r="B4" s="1014"/>
      <c r="C4" s="1014"/>
      <c r="D4" s="1014"/>
      <c r="F4" s="1154" t="s">
        <v>453</v>
      </c>
      <c r="G4" s="1154"/>
      <c r="H4" s="1154"/>
      <c r="I4" s="1206" t="s">
        <v>454</v>
      </c>
      <c r="J4" s="1014"/>
      <c r="K4" s="1014"/>
      <c r="L4" s="1014"/>
      <c r="M4" s="1014"/>
      <c r="N4" s="1014"/>
      <c r="O4" s="1014"/>
      <c r="P4" s="1014"/>
      <c r="Q4" s="1014"/>
      <c r="R4" s="1014"/>
      <c r="S4" s="1014"/>
      <c r="T4" s="1014"/>
    </row>
    <row r="5" spans="1:20" s="1008" customFormat="1" ht="11.25" customHeight="1">
      <c r="A5" s="1014"/>
      <c r="B5" s="1014"/>
      <c r="C5" s="1014"/>
      <c r="D5" s="1014"/>
      <c r="F5" s="1105" t="s">
        <v>91</v>
      </c>
      <c r="G5" s="811" t="s">
        <v>456</v>
      </c>
      <c r="H5" s="1117" t="s">
        <v>441</v>
      </c>
      <c r="I5" s="1206"/>
      <c r="J5" s="1014"/>
      <c r="K5" s="1014"/>
      <c r="L5" s="1014"/>
      <c r="M5" s="1014"/>
      <c r="N5" s="1014"/>
      <c r="O5" s="1014"/>
      <c r="P5" s="1014"/>
      <c r="Q5" s="1014"/>
      <c r="R5" s="1014"/>
      <c r="S5" s="1014"/>
      <c r="T5" s="1014"/>
    </row>
    <row r="6" spans="1:20" s="1008" customFormat="1" ht="12" customHeight="1">
      <c r="A6" s="1014"/>
      <c r="B6" s="1014"/>
      <c r="C6" s="1014"/>
      <c r="D6" s="1014"/>
      <c r="F6" s="812" t="s">
        <v>92</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09" t="str">
        <f>IF(dateCh="","",dateCh)</f>
        <v>28.12.2018</v>
      </c>
      <c r="I7" s="817" t="s">
        <v>493</v>
      </c>
      <c r="J7" s="616"/>
      <c r="K7" s="1014"/>
      <c r="L7" s="1014"/>
      <c r="M7" s="1014"/>
      <c r="N7" s="1014"/>
      <c r="O7" s="1014"/>
      <c r="P7" s="1014"/>
      <c r="Q7" s="1014"/>
      <c r="R7" s="1014"/>
      <c r="S7" s="1014"/>
      <c r="T7" s="1014"/>
    </row>
    <row r="8" spans="1:20" s="1008" customFormat="1" ht="45">
      <c r="A8" s="1207">
        <v>1</v>
      </c>
      <c r="B8" s="1014"/>
      <c r="C8" s="1014"/>
      <c r="D8" s="1014"/>
      <c r="F8" s="1030" t="str">
        <f>"2." &amp;mergeValue(A8)</f>
        <v>2.1</v>
      </c>
      <c r="G8" s="816" t="s">
        <v>494</v>
      </c>
      <c r="H8" s="1109" t="str">
        <f>IF('Перечень тарифов'!R21="","наименование отсутствует","" &amp; 'Перечень тарифов'!R21 &amp; "")</f>
        <v>Открытая система теплоснабжения</v>
      </c>
      <c r="I8" s="817" t="s">
        <v>590</v>
      </c>
      <c r="J8" s="616"/>
      <c r="K8" s="1014"/>
      <c r="L8" s="1014"/>
      <c r="M8" s="1014"/>
      <c r="N8" s="1014"/>
      <c r="O8" s="1014"/>
      <c r="P8" s="1014"/>
      <c r="Q8" s="1014"/>
      <c r="R8" s="1014"/>
      <c r="S8" s="1014"/>
      <c r="T8" s="1014"/>
    </row>
    <row r="9" spans="1:20" s="1008" customFormat="1" ht="22.5">
      <c r="A9" s="1207"/>
      <c r="B9" s="1014"/>
      <c r="C9" s="1014"/>
      <c r="D9" s="1014"/>
      <c r="F9" s="1030" t="str">
        <f>"3." &amp;mergeValue(A9)</f>
        <v>3.1</v>
      </c>
      <c r="G9" s="816" t="s">
        <v>495</v>
      </c>
      <c r="H9" s="1109" t="str">
        <f>IF('Перечень тарифов'!F21="","наименование отсутствует","" &amp; 'Перечень тарифов'!F21 &amp; "")</f>
        <v>Передача. Тепловая энергия; Передача. Теплоноситель; Сбыт. Тепловая энергия; Сбыт. Теплоноситель</v>
      </c>
      <c r="I9" s="817" t="s">
        <v>588</v>
      </c>
      <c r="J9" s="616"/>
      <c r="K9" s="1014"/>
      <c r="L9" s="1014"/>
      <c r="M9" s="1014"/>
      <c r="N9" s="1014"/>
      <c r="O9" s="1014"/>
      <c r="P9" s="1014"/>
      <c r="Q9" s="1014"/>
      <c r="R9" s="1014"/>
      <c r="S9" s="1014"/>
      <c r="T9" s="1014"/>
    </row>
    <row r="10" spans="1:20" s="1008" customFormat="1" ht="22.5">
      <c r="A10" s="1207"/>
      <c r="B10" s="1014"/>
      <c r="C10" s="1014"/>
      <c r="D10" s="1014"/>
      <c r="F10" s="1030" t="str">
        <f>"4."&amp;mergeValue(A10)</f>
        <v>4.1</v>
      </c>
      <c r="G10" s="816" t="s">
        <v>496</v>
      </c>
      <c r="H10" s="1117" t="s">
        <v>457</v>
      </c>
      <c r="I10" s="817"/>
      <c r="J10" s="616"/>
      <c r="K10" s="1014"/>
      <c r="L10" s="1014"/>
      <c r="M10" s="1014"/>
      <c r="N10" s="1014"/>
      <c r="O10" s="1014"/>
      <c r="P10" s="1014"/>
      <c r="Q10" s="1014"/>
      <c r="R10" s="1014"/>
      <c r="S10" s="1014"/>
      <c r="T10" s="1014"/>
    </row>
    <row r="11" spans="1:20" s="1008" customFormat="1" ht="18.75">
      <c r="A11" s="1207"/>
      <c r="B11" s="1207">
        <v>1</v>
      </c>
      <c r="C11" s="1106"/>
      <c r="D11" s="1106"/>
      <c r="F11" s="1030" t="str">
        <f>"4."&amp;mergeValue(A11) &amp;"."&amp;mergeValue(B11)</f>
        <v>4.1.1</v>
      </c>
      <c r="G11" s="831" t="s">
        <v>592</v>
      </c>
      <c r="H11" s="1109" t="str">
        <f>IF(region_name="","",region_name)</f>
        <v>Волгоградская область</v>
      </c>
      <c r="I11" s="817" t="s">
        <v>499</v>
      </c>
      <c r="J11" s="616"/>
      <c r="K11" s="1014"/>
      <c r="L11" s="1014"/>
      <c r="M11" s="1014"/>
      <c r="N11" s="1014"/>
      <c r="O11" s="1014"/>
      <c r="P11" s="1014"/>
      <c r="Q11" s="1014"/>
      <c r="R11" s="1014"/>
      <c r="S11" s="1014"/>
      <c r="T11" s="1014"/>
    </row>
    <row r="12" spans="1:20" s="1008" customFormat="1" ht="22.5">
      <c r="A12" s="1207"/>
      <c r="B12" s="1207"/>
      <c r="C12" s="1207">
        <v>1</v>
      </c>
      <c r="D12" s="1106"/>
      <c r="F12" s="1030" t="str">
        <f>"4."&amp;mergeValue(A12) &amp;"."&amp;mergeValue(B12)&amp;"."&amp;mergeValue(C12)</f>
        <v>4.1.1.1</v>
      </c>
      <c r="G12" s="818" t="s">
        <v>497</v>
      </c>
      <c r="H12" s="1109" t="str">
        <f>IF(Территории!H13="","","" &amp; Территории!H13 &amp; "")</f>
        <v>городской округ город Волжский</v>
      </c>
      <c r="I12" s="817" t="s">
        <v>500</v>
      </c>
      <c r="J12" s="616"/>
      <c r="K12" s="1014"/>
      <c r="L12" s="1014"/>
      <c r="M12" s="1014"/>
      <c r="N12" s="1014"/>
      <c r="O12" s="1014"/>
      <c r="P12" s="1014"/>
      <c r="Q12" s="1014"/>
      <c r="R12" s="1014"/>
      <c r="S12" s="1014"/>
      <c r="T12" s="1014"/>
    </row>
    <row r="13" spans="1:20" s="1008" customFormat="1" ht="56.25">
      <c r="A13" s="1207"/>
      <c r="B13" s="1207"/>
      <c r="C13" s="1207"/>
      <c r="D13" s="1106">
        <v>1</v>
      </c>
      <c r="F13" s="1030" t="str">
        <f>"4."&amp;mergeValue(A13) &amp;"."&amp;mergeValue(B13)&amp;"."&amp;mergeValue(C13)&amp;"."&amp;mergeValue(D13)</f>
        <v>4.1.1.1.1</v>
      </c>
      <c r="G13" s="819" t="s">
        <v>498</v>
      </c>
      <c r="H13" s="1109" t="str">
        <f>IF(Территории!R14="","","" &amp; Территории!R14 &amp; "")</f>
        <v>городской округ город Волжский (18710000)</v>
      </c>
      <c r="I13" s="1107" t="s">
        <v>591</v>
      </c>
      <c r="J13" s="616"/>
      <c r="K13" s="1014"/>
      <c r="L13" s="1014"/>
      <c r="M13" s="1014"/>
      <c r="N13" s="1014"/>
      <c r="O13" s="1014"/>
      <c r="P13" s="1014"/>
      <c r="Q13" s="1014"/>
      <c r="R13" s="1014"/>
      <c r="S13" s="1014"/>
      <c r="T13" s="1014"/>
    </row>
    <row r="14" spans="1:20" s="773" customFormat="1" ht="3" customHeight="1">
      <c r="A14" s="774"/>
      <c r="B14" s="774"/>
      <c r="C14" s="774"/>
      <c r="D14" s="774"/>
      <c r="F14" s="823"/>
      <c r="G14" s="418"/>
      <c r="H14" s="419"/>
      <c r="I14" s="984"/>
      <c r="J14" s="774"/>
      <c r="K14" s="774"/>
      <c r="L14" s="774"/>
      <c r="M14" s="774"/>
      <c r="N14" s="774"/>
      <c r="O14" s="774"/>
      <c r="P14" s="774"/>
      <c r="Q14" s="774"/>
      <c r="R14" s="774"/>
      <c r="S14" s="774"/>
      <c r="T14" s="774"/>
    </row>
    <row r="15" spans="1:20" s="773" customFormat="1" ht="15" customHeight="1">
      <c r="A15" s="774"/>
      <c r="B15" s="774"/>
      <c r="C15" s="774"/>
      <c r="D15" s="774"/>
      <c r="F15" s="823"/>
      <c r="G15" s="1202" t="s">
        <v>593</v>
      </c>
      <c r="H15" s="1202"/>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49"/>
  <sheetViews>
    <sheetView showGridLines="0" topLeftCell="C28" zoomScaleNormal="100" workbookViewId="0">
      <selection activeCell="H46" sqref="H46"/>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12" hidden="1"/>
    <row r="2" spans="1:12" hidden="1"/>
    <row r="3" spans="1:12" hidden="1"/>
    <row r="4" spans="1:12" ht="3" customHeight="1">
      <c r="C4" s="86"/>
      <c r="D4" s="37"/>
      <c r="E4" s="37"/>
      <c r="F4" s="37"/>
      <c r="G4" s="37"/>
      <c r="H4" s="38"/>
      <c r="I4" s="38"/>
    </row>
    <row r="5" spans="1:12" ht="26.1" customHeight="1">
      <c r="C5" s="86"/>
      <c r="D5" s="1235" t="s">
        <v>695</v>
      </c>
      <c r="E5" s="1235"/>
      <c r="F5" s="1235"/>
      <c r="G5" s="1235"/>
      <c r="H5" s="1235"/>
      <c r="I5" s="336"/>
    </row>
    <row r="6" spans="1:12" ht="3" customHeight="1">
      <c r="C6" s="86"/>
      <c r="D6" s="37"/>
      <c r="E6" s="84"/>
      <c r="F6" s="84"/>
      <c r="G6" s="84"/>
      <c r="H6" s="83"/>
      <c r="I6" s="286"/>
    </row>
    <row r="7" spans="1:12" ht="21" customHeight="1">
      <c r="C7" s="86"/>
      <c r="D7" s="1219" t="s">
        <v>453</v>
      </c>
      <c r="E7" s="1219"/>
      <c r="F7" s="1219"/>
      <c r="G7" s="1219"/>
      <c r="H7" s="1219"/>
      <c r="I7" s="1280" t="s">
        <v>454</v>
      </c>
    </row>
    <row r="8" spans="1:12" ht="21" customHeight="1">
      <c r="C8" s="86"/>
      <c r="D8" s="103" t="s">
        <v>91</v>
      </c>
      <c r="E8" s="113" t="s">
        <v>456</v>
      </c>
      <c r="F8" s="113"/>
      <c r="G8" s="113" t="s">
        <v>441</v>
      </c>
      <c r="H8" s="113" t="s">
        <v>455</v>
      </c>
      <c r="I8" s="1280"/>
    </row>
    <row r="9" spans="1:12" ht="12" customHeight="1">
      <c r="C9" s="86"/>
      <c r="D9" s="42" t="s">
        <v>92</v>
      </c>
      <c r="E9" s="42" t="s">
        <v>48</v>
      </c>
      <c r="F9" s="42"/>
      <c r="G9" s="42" t="s">
        <v>49</v>
      </c>
      <c r="H9" s="42" t="s">
        <v>50</v>
      </c>
      <c r="I9" s="42" t="s">
        <v>67</v>
      </c>
    </row>
    <row r="10" spans="1:12">
      <c r="A10" s="285"/>
      <c r="C10" s="86"/>
      <c r="D10" s="187">
        <v>1</v>
      </c>
      <c r="E10" s="1282" t="s">
        <v>458</v>
      </c>
      <c r="F10" s="1282"/>
      <c r="G10" s="1282"/>
      <c r="H10" s="1282"/>
      <c r="I10" s="307"/>
    </row>
    <row r="11" spans="1:12" ht="20.100000000000001" customHeight="1">
      <c r="A11" s="285"/>
      <c r="C11" s="86"/>
      <c r="D11" s="187" t="s">
        <v>294</v>
      </c>
      <c r="E11" s="287" t="s">
        <v>459</v>
      </c>
      <c r="F11" s="295"/>
      <c r="G11" s="432" t="s">
        <v>2341</v>
      </c>
      <c r="H11" s="295" t="s">
        <v>457</v>
      </c>
      <c r="I11" s="196" t="s">
        <v>460</v>
      </c>
    </row>
    <row r="12" spans="1:12" ht="45">
      <c r="A12" s="285"/>
      <c r="C12" s="86"/>
      <c r="D12" s="187" t="s">
        <v>328</v>
      </c>
      <c r="E12" s="287" t="s">
        <v>461</v>
      </c>
      <c r="F12" s="295"/>
      <c r="G12" s="414" t="s">
        <v>2342</v>
      </c>
      <c r="H12" s="1087" t="s">
        <v>2343</v>
      </c>
      <c r="I12" s="415" t="s">
        <v>696</v>
      </c>
    </row>
    <row r="13" spans="1:12" ht="33.75">
      <c r="A13" s="285"/>
      <c r="B13" s="186">
        <v>3</v>
      </c>
      <c r="C13" s="86"/>
      <c r="D13" s="187">
        <v>2</v>
      </c>
      <c r="E13" s="352" t="s">
        <v>697</v>
      </c>
      <c r="F13" s="295"/>
      <c r="G13" s="295" t="s">
        <v>457</v>
      </c>
      <c r="H13" s="314" t="s">
        <v>2344</v>
      </c>
      <c r="I13" s="416" t="s">
        <v>462</v>
      </c>
    </row>
    <row r="14" spans="1:12" ht="39" customHeight="1">
      <c r="A14" s="285"/>
      <c r="C14" s="86"/>
      <c r="D14" s="187">
        <v>3</v>
      </c>
      <c r="E14" s="1281" t="s">
        <v>698</v>
      </c>
      <c r="F14" s="1281"/>
      <c r="G14" s="1281"/>
      <c r="H14" s="1281"/>
      <c r="I14" s="413"/>
    </row>
    <row r="15" spans="1:12" ht="20.100000000000001" customHeight="1">
      <c r="A15" s="285"/>
      <c r="C15" s="86"/>
      <c r="D15" s="187" t="s">
        <v>443</v>
      </c>
      <c r="E15" s="296" t="s">
        <v>2360</v>
      </c>
      <c r="F15" s="295"/>
      <c r="G15" s="295" t="s">
        <v>457</v>
      </c>
      <c r="H15" s="1087" t="s">
        <v>2376</v>
      </c>
      <c r="I15" s="1209" t="s">
        <v>699</v>
      </c>
    </row>
    <row r="16" spans="1:12" s="1058" customFormat="1" ht="20.100000000000001" customHeight="1">
      <c r="A16" s="804"/>
      <c r="B16" s="186"/>
      <c r="C16" s="1100" t="s">
        <v>2339</v>
      </c>
      <c r="D16" s="187" t="s">
        <v>2345</v>
      </c>
      <c r="E16" s="296" t="s">
        <v>2361</v>
      </c>
      <c r="F16" s="295" t="s">
        <v>457</v>
      </c>
      <c r="G16" s="295" t="s">
        <v>457</v>
      </c>
      <c r="H16" s="314" t="s">
        <v>2376</v>
      </c>
      <c r="I16" s="1210"/>
      <c r="K16" s="830"/>
      <c r="L16" s="830"/>
    </row>
    <row r="17" spans="1:12" s="1058" customFormat="1" ht="20.100000000000001" customHeight="1">
      <c r="A17" s="804"/>
      <c r="B17" s="186"/>
      <c r="C17" s="1100" t="s">
        <v>2339</v>
      </c>
      <c r="D17" s="187" t="s">
        <v>2346</v>
      </c>
      <c r="E17" s="296" t="s">
        <v>2362</v>
      </c>
      <c r="F17" s="295" t="s">
        <v>457</v>
      </c>
      <c r="G17" s="295" t="s">
        <v>457</v>
      </c>
      <c r="H17" s="314" t="s">
        <v>2376</v>
      </c>
      <c r="I17" s="1210"/>
      <c r="K17" s="830"/>
      <c r="L17" s="830"/>
    </row>
    <row r="18" spans="1:12" s="1058" customFormat="1" ht="20.100000000000001" customHeight="1">
      <c r="A18" s="804"/>
      <c r="B18" s="186"/>
      <c r="C18" s="1100" t="s">
        <v>2339</v>
      </c>
      <c r="D18" s="187" t="s">
        <v>2347</v>
      </c>
      <c r="E18" s="296" t="s">
        <v>2363</v>
      </c>
      <c r="F18" s="295" t="s">
        <v>457</v>
      </c>
      <c r="G18" s="295" t="s">
        <v>457</v>
      </c>
      <c r="H18" s="314" t="s">
        <v>2376</v>
      </c>
      <c r="I18" s="1210"/>
      <c r="K18" s="830"/>
      <c r="L18" s="830"/>
    </row>
    <row r="19" spans="1:12" s="1058" customFormat="1" ht="20.100000000000001" customHeight="1">
      <c r="A19" s="804"/>
      <c r="B19" s="186"/>
      <c r="C19" s="1100" t="s">
        <v>2339</v>
      </c>
      <c r="D19" s="187" t="s">
        <v>2348</v>
      </c>
      <c r="E19" s="296" t="s">
        <v>2364</v>
      </c>
      <c r="F19" s="295" t="s">
        <v>457</v>
      </c>
      <c r="G19" s="295" t="s">
        <v>457</v>
      </c>
      <c r="H19" s="314" t="s">
        <v>2376</v>
      </c>
      <c r="I19" s="1210"/>
      <c r="K19" s="830"/>
      <c r="L19" s="830"/>
    </row>
    <row r="20" spans="1:12" s="1058" customFormat="1" ht="20.100000000000001" customHeight="1">
      <c r="A20" s="804"/>
      <c r="B20" s="186"/>
      <c r="C20" s="1100" t="s">
        <v>2339</v>
      </c>
      <c r="D20" s="187" t="s">
        <v>2349</v>
      </c>
      <c r="E20" s="296" t="s">
        <v>2365</v>
      </c>
      <c r="F20" s="295" t="s">
        <v>457</v>
      </c>
      <c r="G20" s="295" t="s">
        <v>457</v>
      </c>
      <c r="H20" s="314" t="s">
        <v>2376</v>
      </c>
      <c r="I20" s="1210"/>
      <c r="K20" s="830"/>
      <c r="L20" s="830"/>
    </row>
    <row r="21" spans="1:12" s="1058" customFormat="1" ht="20.100000000000001" customHeight="1">
      <c r="A21" s="804"/>
      <c r="B21" s="186"/>
      <c r="C21" s="1100" t="s">
        <v>2339</v>
      </c>
      <c r="D21" s="187" t="s">
        <v>2350</v>
      </c>
      <c r="E21" s="296" t="s">
        <v>2366</v>
      </c>
      <c r="F21" s="295" t="s">
        <v>457</v>
      </c>
      <c r="G21" s="295" t="s">
        <v>457</v>
      </c>
      <c r="H21" s="314" t="s">
        <v>2376</v>
      </c>
      <c r="I21" s="1210"/>
      <c r="K21" s="830"/>
      <c r="L21" s="830"/>
    </row>
    <row r="22" spans="1:12" s="1058" customFormat="1" ht="20.100000000000001" customHeight="1">
      <c r="A22" s="804"/>
      <c r="B22" s="186"/>
      <c r="C22" s="1100" t="s">
        <v>2339</v>
      </c>
      <c r="D22" s="187" t="s">
        <v>2351</v>
      </c>
      <c r="E22" s="296" t="s">
        <v>2367</v>
      </c>
      <c r="F22" s="295" t="s">
        <v>457</v>
      </c>
      <c r="G22" s="295" t="s">
        <v>457</v>
      </c>
      <c r="H22" s="314" t="s">
        <v>2376</v>
      </c>
      <c r="I22" s="1210"/>
      <c r="K22" s="830"/>
      <c r="L22" s="830"/>
    </row>
    <row r="23" spans="1:12" s="1058" customFormat="1" ht="20.100000000000001" customHeight="1">
      <c r="A23" s="804"/>
      <c r="B23" s="186"/>
      <c r="C23" s="1100" t="s">
        <v>2339</v>
      </c>
      <c r="D23" s="187" t="s">
        <v>2352</v>
      </c>
      <c r="E23" s="296" t="s">
        <v>2368</v>
      </c>
      <c r="F23" s="295" t="s">
        <v>457</v>
      </c>
      <c r="G23" s="295" t="s">
        <v>457</v>
      </c>
      <c r="H23" s="314" t="s">
        <v>2376</v>
      </c>
      <c r="I23" s="1210"/>
      <c r="K23" s="830"/>
      <c r="L23" s="830"/>
    </row>
    <row r="24" spans="1:12" s="1058" customFormat="1" ht="20.100000000000001" customHeight="1">
      <c r="A24" s="804"/>
      <c r="B24" s="186"/>
      <c r="C24" s="1100" t="s">
        <v>2339</v>
      </c>
      <c r="D24" s="187" t="s">
        <v>2353</v>
      </c>
      <c r="E24" s="296" t="s">
        <v>2369</v>
      </c>
      <c r="F24" s="295" t="s">
        <v>457</v>
      </c>
      <c r="G24" s="295" t="s">
        <v>457</v>
      </c>
      <c r="H24" s="314" t="s">
        <v>2376</v>
      </c>
      <c r="I24" s="1210"/>
      <c r="K24" s="830"/>
      <c r="L24" s="830"/>
    </row>
    <row r="25" spans="1:12" s="1058" customFormat="1" ht="20.100000000000001" customHeight="1">
      <c r="A25" s="804"/>
      <c r="B25" s="186"/>
      <c r="C25" s="1100" t="s">
        <v>2339</v>
      </c>
      <c r="D25" s="187" t="s">
        <v>2354</v>
      </c>
      <c r="E25" s="296" t="s">
        <v>2370</v>
      </c>
      <c r="F25" s="295" t="s">
        <v>457</v>
      </c>
      <c r="G25" s="295" t="s">
        <v>457</v>
      </c>
      <c r="H25" s="314" t="s">
        <v>2376</v>
      </c>
      <c r="I25" s="1210"/>
      <c r="K25" s="830"/>
      <c r="L25" s="830"/>
    </row>
    <row r="26" spans="1:12" s="1058" customFormat="1" ht="20.100000000000001" customHeight="1">
      <c r="A26" s="804"/>
      <c r="B26" s="186"/>
      <c r="C26" s="1100" t="s">
        <v>2339</v>
      </c>
      <c r="D26" s="187" t="s">
        <v>2355</v>
      </c>
      <c r="E26" s="296" t="s">
        <v>2371</v>
      </c>
      <c r="F26" s="295" t="s">
        <v>457</v>
      </c>
      <c r="G26" s="295" t="s">
        <v>457</v>
      </c>
      <c r="H26" s="314" t="s">
        <v>2376</v>
      </c>
      <c r="I26" s="1210"/>
      <c r="K26" s="830"/>
      <c r="L26" s="830"/>
    </row>
    <row r="27" spans="1:12" s="1058" customFormat="1" ht="20.100000000000001" customHeight="1">
      <c r="A27" s="804"/>
      <c r="B27" s="186"/>
      <c r="C27" s="1100" t="s">
        <v>2339</v>
      </c>
      <c r="D27" s="187" t="s">
        <v>2356</v>
      </c>
      <c r="E27" s="296" t="s">
        <v>2372</v>
      </c>
      <c r="F27" s="295" t="s">
        <v>457</v>
      </c>
      <c r="G27" s="295" t="s">
        <v>457</v>
      </c>
      <c r="H27" s="314" t="s">
        <v>2376</v>
      </c>
      <c r="I27" s="1210"/>
      <c r="K27" s="830"/>
      <c r="L27" s="830"/>
    </row>
    <row r="28" spans="1:12" s="1058" customFormat="1" ht="20.100000000000001" customHeight="1">
      <c r="A28" s="804"/>
      <c r="B28" s="186"/>
      <c r="C28" s="1100" t="s">
        <v>2339</v>
      </c>
      <c r="D28" s="187" t="s">
        <v>2357</v>
      </c>
      <c r="E28" s="296" t="s">
        <v>2373</v>
      </c>
      <c r="F28" s="295" t="s">
        <v>457</v>
      </c>
      <c r="G28" s="295" t="s">
        <v>457</v>
      </c>
      <c r="H28" s="314" t="s">
        <v>2376</v>
      </c>
      <c r="I28" s="1210"/>
      <c r="K28" s="830"/>
      <c r="L28" s="830"/>
    </row>
    <row r="29" spans="1:12" s="1058" customFormat="1" ht="20.100000000000001" customHeight="1">
      <c r="A29" s="804"/>
      <c r="B29" s="186"/>
      <c r="C29" s="1100" t="s">
        <v>2339</v>
      </c>
      <c r="D29" s="187" t="s">
        <v>2358</v>
      </c>
      <c r="E29" s="296" t="s">
        <v>2374</v>
      </c>
      <c r="F29" s="295" t="s">
        <v>457</v>
      </c>
      <c r="G29" s="295" t="s">
        <v>457</v>
      </c>
      <c r="H29" s="314" t="s">
        <v>2376</v>
      </c>
      <c r="I29" s="1210"/>
      <c r="K29" s="830"/>
      <c r="L29" s="830"/>
    </row>
    <row r="30" spans="1:12" s="1058" customFormat="1" ht="20.100000000000001" customHeight="1">
      <c r="A30" s="804"/>
      <c r="B30" s="186"/>
      <c r="C30" s="1100" t="s">
        <v>2339</v>
      </c>
      <c r="D30" s="187" t="s">
        <v>2359</v>
      </c>
      <c r="E30" s="296" t="s">
        <v>2375</v>
      </c>
      <c r="F30" s="295" t="s">
        <v>457</v>
      </c>
      <c r="G30" s="295" t="s">
        <v>457</v>
      </c>
      <c r="H30" s="314" t="s">
        <v>2376</v>
      </c>
      <c r="I30" s="1210"/>
      <c r="K30" s="830"/>
      <c r="L30" s="830"/>
    </row>
    <row r="31" spans="1:12" ht="15" customHeight="1">
      <c r="A31" s="285"/>
      <c r="C31" s="86"/>
      <c r="D31" s="114"/>
      <c r="E31" s="300" t="s">
        <v>327</v>
      </c>
      <c r="F31" s="301"/>
      <c r="G31" s="301"/>
      <c r="H31" s="298"/>
      <c r="I31" s="1211"/>
    </row>
    <row r="32" spans="1:12" ht="69" customHeight="1">
      <c r="A32" s="285"/>
      <c r="B32" s="186">
        <v>3</v>
      </c>
      <c r="C32" s="86"/>
      <c r="D32" s="187">
        <v>4</v>
      </c>
      <c r="E32" s="1281" t="s">
        <v>700</v>
      </c>
      <c r="F32" s="1281"/>
      <c r="G32" s="1281"/>
      <c r="H32" s="1281"/>
      <c r="I32" s="413"/>
    </row>
    <row r="33" spans="1:12" ht="20.100000000000001" customHeight="1">
      <c r="A33" s="285"/>
      <c r="C33" s="86"/>
      <c r="D33" s="187" t="s">
        <v>444</v>
      </c>
      <c r="E33" s="302" t="s">
        <v>463</v>
      </c>
      <c r="F33" s="295"/>
      <c r="G33" s="414" t="s">
        <v>2377</v>
      </c>
      <c r="H33" s="295" t="s">
        <v>457</v>
      </c>
      <c r="I33" s="1209" t="s">
        <v>481</v>
      </c>
    </row>
    <row r="34" spans="1:12" ht="15" customHeight="1">
      <c r="A34" s="285"/>
      <c r="C34" s="86"/>
      <c r="D34" s="114"/>
      <c r="E34" s="300" t="s">
        <v>327</v>
      </c>
      <c r="F34" s="301"/>
      <c r="G34" s="301"/>
      <c r="H34" s="298"/>
      <c r="I34" s="1211"/>
    </row>
    <row r="35" spans="1:12" ht="30" customHeight="1">
      <c r="A35" s="285"/>
      <c r="B35" s="186">
        <v>3</v>
      </c>
      <c r="C35" s="86"/>
      <c r="D35" s="187">
        <v>5</v>
      </c>
      <c r="E35" s="1281" t="s">
        <v>701</v>
      </c>
      <c r="F35" s="1281"/>
      <c r="G35" s="1281"/>
      <c r="H35" s="1281"/>
      <c r="I35" s="413"/>
    </row>
    <row r="36" spans="1:12" ht="26.1" customHeight="1">
      <c r="A36" s="285"/>
      <c r="C36" s="86"/>
      <c r="D36" s="187" t="s">
        <v>445</v>
      </c>
      <c r="E36" s="1283" t="s">
        <v>702</v>
      </c>
      <c r="F36" s="1283"/>
      <c r="G36" s="1283"/>
      <c r="H36" s="1283"/>
      <c r="I36" s="413"/>
    </row>
    <row r="37" spans="1:12" ht="32.1" customHeight="1">
      <c r="A37" s="285"/>
      <c r="C37" s="86"/>
      <c r="D37" s="187" t="s">
        <v>446</v>
      </c>
      <c r="E37" s="303" t="s">
        <v>464</v>
      </c>
      <c r="F37" s="295"/>
      <c r="G37" s="414" t="s">
        <v>2378</v>
      </c>
      <c r="H37" s="295" t="s">
        <v>457</v>
      </c>
      <c r="I37" s="1209" t="s">
        <v>703</v>
      </c>
    </row>
    <row r="38" spans="1:12" ht="15" customHeight="1">
      <c r="A38" s="285"/>
      <c r="C38" s="86"/>
      <c r="D38" s="114"/>
      <c r="E38" s="301" t="s">
        <v>327</v>
      </c>
      <c r="F38" s="297"/>
      <c r="G38" s="297"/>
      <c r="H38" s="298"/>
      <c r="I38" s="1211"/>
    </row>
    <row r="39" spans="1:12" ht="14.25" customHeight="1">
      <c r="A39" s="285"/>
      <c r="C39" s="86"/>
      <c r="D39" s="187" t="s">
        <v>447</v>
      </c>
      <c r="E39" s="1283" t="s">
        <v>704</v>
      </c>
      <c r="F39" s="1283"/>
      <c r="G39" s="1283"/>
      <c r="H39" s="1283"/>
      <c r="I39" s="413"/>
    </row>
    <row r="40" spans="1:12" ht="42.95" customHeight="1">
      <c r="A40" s="285"/>
      <c r="C40" s="86"/>
      <c r="D40" s="187" t="s">
        <v>448</v>
      </c>
      <c r="E40" s="303" t="s">
        <v>466</v>
      </c>
      <c r="F40" s="295"/>
      <c r="G40" s="414" t="s">
        <v>2379</v>
      </c>
      <c r="H40" s="295" t="s">
        <v>457</v>
      </c>
      <c r="I40" s="1209" t="s">
        <v>598</v>
      </c>
    </row>
    <row r="41" spans="1:12" ht="15" customHeight="1">
      <c r="A41" s="285"/>
      <c r="C41" s="86"/>
      <c r="D41" s="114"/>
      <c r="E41" s="301" t="s">
        <v>327</v>
      </c>
      <c r="F41" s="297"/>
      <c r="G41" s="297"/>
      <c r="H41" s="298"/>
      <c r="I41" s="1211"/>
    </row>
    <row r="42" spans="1:12" ht="26.1" customHeight="1">
      <c r="A42" s="285"/>
      <c r="C42" s="86"/>
      <c r="D42" s="187" t="s">
        <v>449</v>
      </c>
      <c r="E42" s="1283" t="s">
        <v>705</v>
      </c>
      <c r="F42" s="1283"/>
      <c r="G42" s="1283"/>
      <c r="H42" s="1283"/>
      <c r="I42" s="413"/>
    </row>
    <row r="43" spans="1:12" ht="32.1" customHeight="1">
      <c r="A43" s="285"/>
      <c r="C43" s="86"/>
      <c r="D43" s="187" t="s">
        <v>450</v>
      </c>
      <c r="E43" s="303" t="s">
        <v>465</v>
      </c>
      <c r="F43" s="295"/>
      <c r="G43" s="306" t="s">
        <v>2382</v>
      </c>
      <c r="H43" s="295" t="s">
        <v>457</v>
      </c>
      <c r="I43" s="1209" t="s">
        <v>706</v>
      </c>
      <c r="K43" s="212" t="s">
        <v>2381</v>
      </c>
      <c r="L43" s="212" t="s">
        <v>2380</v>
      </c>
    </row>
    <row r="44" spans="1:12" ht="15" customHeight="1">
      <c r="A44" s="285"/>
      <c r="C44" s="86"/>
      <c r="D44" s="114"/>
      <c r="E44" s="301" t="s">
        <v>327</v>
      </c>
      <c r="F44" s="297"/>
      <c r="G44" s="297"/>
      <c r="H44" s="298"/>
      <c r="I44" s="1211"/>
    </row>
    <row r="45" spans="1:12" ht="49.5" customHeight="1">
      <c r="A45" s="285"/>
      <c r="B45" s="186">
        <v>3</v>
      </c>
      <c r="C45" s="86"/>
      <c r="D45" s="187" t="s">
        <v>68</v>
      </c>
      <c r="E45" s="1281" t="s">
        <v>708</v>
      </c>
      <c r="F45" s="1281"/>
      <c r="G45" s="1281"/>
      <c r="H45" s="1281"/>
      <c r="I45" s="413"/>
    </row>
    <row r="46" spans="1:12" ht="66" customHeight="1">
      <c r="A46" s="285"/>
      <c r="C46" s="86"/>
      <c r="D46" s="187" t="s">
        <v>451</v>
      </c>
      <c r="E46" s="296" t="s">
        <v>2383</v>
      </c>
      <c r="F46" s="295"/>
      <c r="G46" s="295" t="s">
        <v>457</v>
      </c>
      <c r="H46" s="1087" t="s">
        <v>2384</v>
      </c>
      <c r="I46" s="1209" t="s">
        <v>480</v>
      </c>
    </row>
    <row r="47" spans="1:12" ht="15" customHeight="1">
      <c r="A47" s="285"/>
      <c r="C47" s="86"/>
      <c r="D47" s="114"/>
      <c r="E47" s="300" t="s">
        <v>327</v>
      </c>
      <c r="F47" s="297"/>
      <c r="G47" s="297"/>
      <c r="H47" s="298"/>
      <c r="I47" s="1211"/>
    </row>
    <row r="48" spans="1:12" s="174" customFormat="1" ht="3" customHeight="1">
      <c r="A48" s="285"/>
      <c r="K48" s="290"/>
      <c r="L48" s="290"/>
    </row>
    <row r="49" spans="4:9" ht="24.75" customHeight="1">
      <c r="D49" s="299">
        <v>1</v>
      </c>
      <c r="E49" s="1202" t="s">
        <v>707</v>
      </c>
      <c r="F49" s="1202"/>
      <c r="G49" s="1202"/>
      <c r="H49" s="1202"/>
      <c r="I49" s="1202"/>
    </row>
  </sheetData>
  <sheetProtection password="FA9C" sheet="1" objects="1" scenarios="1" formatColumns="0" formatRows="0"/>
  <mergeCells count="18">
    <mergeCell ref="E49:I49"/>
    <mergeCell ref="E45:H45"/>
    <mergeCell ref="E36:H36"/>
    <mergeCell ref="E39:H39"/>
    <mergeCell ref="E42:H42"/>
    <mergeCell ref="I37:I38"/>
    <mergeCell ref="I40:I41"/>
    <mergeCell ref="I43:I44"/>
    <mergeCell ref="I46:I47"/>
    <mergeCell ref="I33:I34"/>
    <mergeCell ref="E35:H35"/>
    <mergeCell ref="D5:H5"/>
    <mergeCell ref="D7:H7"/>
    <mergeCell ref="I7:I8"/>
    <mergeCell ref="E10:H10"/>
    <mergeCell ref="E14:H14"/>
    <mergeCell ref="I15:I31"/>
    <mergeCell ref="E32:H32"/>
  </mergeCells>
  <dataValidations count="4">
    <dataValidation type="textLength" operator="lessThanOrEqual" allowBlank="1" showInputMessage="1" showErrorMessage="1" errorTitle="Ошибка" error="Допускается ввод не более 900 символов!" sqref="I12:I13 G37 I40 E43 I15 G33 E37 G40 E33 I46 E40 E46 I43 G12 I33 I37 E12 E15:E3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6 H12:H13 H15:H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4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59305a50-29d1-4b9f-ab63-07c4bbaad833"/>
    <hyperlink ref="H15" location="'Форма 4.8'!$H$15" tooltip="Кликните по гиперссылке, чтобы перейти по гиперссылке или отредактировать её" display="https://portal.eias.ru/Portal/DownloadPage.aspx?type=12&amp;guid=7f56d0a3-1b77-4a0b-a0df-d1a87119f486"/>
    <hyperlink ref="H46" location="'Форма 4.8'!$H$46" tooltip="Кликните по гиперссылке, чтобы перейти по гиперссылке или отредактировать её" display="https://portal.eias.ru/Portal/DownloadPage.aspx?type=12&amp;guid=2dc0872f-9a19-4b04-9ef8-db06a2785e3e"/>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4" t="s">
        <v>478</v>
      </c>
      <c r="E5" s="1284"/>
      <c r="F5" s="1284"/>
      <c r="G5" s="1284"/>
      <c r="H5" s="1284"/>
      <c r="I5" s="1284"/>
      <c r="J5" s="1284"/>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6" t="s">
        <v>453</v>
      </c>
      <c r="E8" s="1286"/>
      <c r="F8" s="1286"/>
      <c r="G8" s="1286"/>
      <c r="H8" s="1286"/>
      <c r="I8" s="1286"/>
      <c r="J8" s="1286"/>
      <c r="K8" s="1286" t="s">
        <v>454</v>
      </c>
    </row>
    <row r="9" spans="1:14">
      <c r="D9" s="1286" t="s">
        <v>91</v>
      </c>
      <c r="E9" s="1286" t="s">
        <v>482</v>
      </c>
      <c r="F9" s="1286"/>
      <c r="G9" s="1286" t="s">
        <v>483</v>
      </c>
      <c r="H9" s="1286"/>
      <c r="I9" s="1286"/>
      <c r="J9" s="1286"/>
      <c r="K9" s="1286"/>
    </row>
    <row r="10" spans="1:14" ht="22.5">
      <c r="D10" s="1286"/>
      <c r="E10" s="137" t="s">
        <v>484</v>
      </c>
      <c r="F10" s="137" t="s">
        <v>399</v>
      </c>
      <c r="G10" s="137" t="s">
        <v>399</v>
      </c>
      <c r="H10" s="137" t="s">
        <v>484</v>
      </c>
      <c r="I10" s="137" t="s">
        <v>485</v>
      </c>
      <c r="J10" s="137" t="s">
        <v>455</v>
      </c>
      <c r="K10" s="1286"/>
    </row>
    <row r="11" spans="1:14" ht="12" customHeight="1">
      <c r="D11" s="42" t="s">
        <v>92</v>
      </c>
      <c r="E11" s="42" t="s">
        <v>48</v>
      </c>
      <c r="F11" s="42" t="s">
        <v>49</v>
      </c>
      <c r="G11" s="42" t="s">
        <v>50</v>
      </c>
      <c r="H11" s="42" t="s">
        <v>67</v>
      </c>
      <c r="I11" s="42" t="s">
        <v>68</v>
      </c>
      <c r="J11" s="42" t="s">
        <v>182</v>
      </c>
      <c r="K11" s="42" t="s">
        <v>183</v>
      </c>
    </row>
    <row r="12" spans="1:14" s="127" customFormat="1" ht="54.95" customHeight="1">
      <c r="A12" s="185" t="s">
        <v>49</v>
      </c>
      <c r="B12" s="135" t="s">
        <v>252</v>
      </c>
      <c r="C12" s="136"/>
      <c r="D12" s="138" t="s">
        <v>92</v>
      </c>
      <c r="E12" s="448"/>
      <c r="F12" s="1083"/>
      <c r="G12" s="1083"/>
      <c r="H12" s="1083"/>
      <c r="I12" s="1097"/>
      <c r="J12" s="1087"/>
      <c r="K12" s="1209"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11"/>
    </row>
    <row r="14" spans="1:14" ht="3" customHeight="1">
      <c r="A14" s="131"/>
      <c r="B14" s="131"/>
      <c r="C14" s="131"/>
    </row>
    <row r="15" spans="1:14" ht="27.75" customHeight="1">
      <c r="E15" s="1285" t="s">
        <v>594</v>
      </c>
      <c r="F15" s="1285"/>
      <c r="G15" s="1285"/>
      <c r="H15" s="1285"/>
      <c r="I15" s="1285"/>
      <c r="J15" s="1285"/>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3" t="s">
        <v>313</v>
      </c>
      <c r="E7" s="1165"/>
      <c r="F7" s="439"/>
    </row>
    <row r="8" spans="3:9" ht="3" customHeight="1">
      <c r="C8" s="50"/>
      <c r="D8" s="14"/>
      <c r="E8" s="14"/>
    </row>
    <row r="9" spans="3:9" ht="15.95" customHeight="1">
      <c r="C9" s="50"/>
      <c r="D9" s="103" t="s">
        <v>91</v>
      </c>
      <c r="E9" s="427" t="s">
        <v>312</v>
      </c>
    </row>
    <row r="10" spans="3:9" ht="12" customHeight="1">
      <c r="C10" s="50"/>
      <c r="D10" s="42" t="s">
        <v>92</v>
      </c>
      <c r="E10" s="42" t="s">
        <v>48</v>
      </c>
    </row>
    <row r="11" spans="3:9" ht="11.25" hidden="1" customHeight="1">
      <c r="C11" s="50"/>
      <c r="D11" s="194">
        <v>0</v>
      </c>
      <c r="E11" s="428"/>
    </row>
    <row r="12" spans="3:9" ht="15" customHeight="1">
      <c r="C12" s="167"/>
      <c r="D12" s="123">
        <v>1</v>
      </c>
      <c r="E12" s="1070"/>
    </row>
    <row r="13" spans="3:9" ht="12" customHeight="1">
      <c r="C13" s="50"/>
      <c r="D13" s="429"/>
      <c r="E13" s="430" t="s">
        <v>176</v>
      </c>
    </row>
    <row r="14" spans="3:9" ht="3" customHeight="1"/>
    <row r="15" spans="3:9" ht="22.5" customHeight="1">
      <c r="C15" s="168"/>
      <c r="D15" s="1287" t="s">
        <v>314</v>
      </c>
      <c r="E15" s="1287"/>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12" sqref="E12"/>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4" t="s">
        <v>54</v>
      </c>
      <c r="E7" s="1284"/>
      <c r="F7" s="439"/>
    </row>
    <row r="8" spans="3:12" ht="3" customHeight="1">
      <c r="C8" s="50"/>
      <c r="D8" s="14"/>
      <c r="E8" s="14"/>
    </row>
    <row r="9" spans="3:12" ht="15.95" customHeight="1">
      <c r="C9" s="50"/>
      <c r="D9" s="103" t="s">
        <v>91</v>
      </c>
      <c r="E9" s="113" t="s">
        <v>175</v>
      </c>
    </row>
    <row r="10" spans="3:12" ht="12" customHeight="1">
      <c r="C10" s="50"/>
      <c r="D10" s="42" t="s">
        <v>92</v>
      </c>
      <c r="E10" s="42" t="s">
        <v>48</v>
      </c>
    </row>
    <row r="11" spans="3:12" ht="15" hidden="1" customHeight="1">
      <c r="C11" s="50"/>
      <c r="D11" s="123">
        <v>0</v>
      </c>
      <c r="E11" s="193"/>
    </row>
    <row r="12" spans="3:12" ht="17.100000000000001" customHeight="1">
      <c r="C12" s="167" t="s">
        <v>2339</v>
      </c>
      <c r="D12" s="123">
        <v>1</v>
      </c>
      <c r="E12" s="124" t="s">
        <v>2409</v>
      </c>
    </row>
    <row r="13" spans="3:12">
      <c r="C13" s="50"/>
      <c r="D13" s="114"/>
      <c r="E13" s="112" t="s">
        <v>176</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8" t="s">
        <v>55</v>
      </c>
      <c r="C2" s="1288"/>
      <c r="D2" s="1288"/>
      <c r="E2" s="440"/>
    </row>
    <row r="3" spans="2:5" ht="3" customHeight="1"/>
    <row r="4" spans="2:5" ht="21.75" customHeight="1" thickBot="1">
      <c r="B4" s="1126" t="s">
        <v>1</v>
      </c>
      <c r="C4" s="1126" t="s">
        <v>90</v>
      </c>
      <c r="D4" s="1126" t="s">
        <v>71</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ER345"/>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174</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6">
        <v>1</v>
      </c>
      <c r="E9" s="1305"/>
      <c r="F9" s="1307"/>
      <c r="G9" s="1311" t="s">
        <v>84</v>
      </c>
      <c r="H9" s="1176"/>
      <c r="I9" s="1176">
        <v>1</v>
      </c>
      <c r="J9" s="1300"/>
      <c r="K9" s="1234" t="s">
        <v>84</v>
      </c>
      <c r="L9" s="1196"/>
      <c r="M9" s="1196" t="s">
        <v>92</v>
      </c>
      <c r="N9" s="1303"/>
      <c r="O9" s="1234" t="s">
        <v>84</v>
      </c>
      <c r="P9" s="1196"/>
      <c r="Q9" s="1196" t="s">
        <v>92</v>
      </c>
      <c r="R9" s="1304"/>
      <c r="S9" s="1234" t="s">
        <v>84</v>
      </c>
      <c r="T9" s="1084"/>
      <c r="U9" s="1084" t="s">
        <v>92</v>
      </c>
      <c r="V9" s="1118"/>
      <c r="W9" s="308"/>
    </row>
    <row r="10" spans="1:23" s="740" customFormat="1" ht="17.100000000000001" customHeight="1">
      <c r="A10" s="205"/>
      <c r="C10" s="159"/>
      <c r="D10" s="1176"/>
      <c r="E10" s="1305"/>
      <c r="F10" s="1307"/>
      <c r="G10" s="1311"/>
      <c r="H10" s="1176"/>
      <c r="I10" s="1176"/>
      <c r="J10" s="1300"/>
      <c r="K10" s="1234"/>
      <c r="L10" s="1196"/>
      <c r="M10" s="1196"/>
      <c r="N10" s="1303"/>
      <c r="O10" s="1234"/>
      <c r="P10" s="1196"/>
      <c r="Q10" s="1196"/>
      <c r="R10" s="1304"/>
      <c r="S10" s="1234"/>
      <c r="T10" s="1086"/>
      <c r="U10" s="745"/>
      <c r="V10" s="746" t="s">
        <v>715</v>
      </c>
      <c r="W10" s="747"/>
    </row>
    <row r="11" spans="1:23" s="102" customFormat="1" ht="17.100000000000001" customHeight="1">
      <c r="A11" s="205"/>
      <c r="C11" s="159"/>
      <c r="D11" s="1177"/>
      <c r="E11" s="1306"/>
      <c r="F11" s="1308"/>
      <c r="G11" s="1177"/>
      <c r="H11" s="1177"/>
      <c r="I11" s="1177"/>
      <c r="J11" s="1301"/>
      <c r="K11" s="1177"/>
      <c r="L11" s="1177"/>
      <c r="M11" s="1177"/>
      <c r="N11" s="1304"/>
      <c r="O11" s="1177"/>
      <c r="P11" s="1085"/>
      <c r="Q11" s="745"/>
      <c r="R11" s="746" t="s">
        <v>714</v>
      </c>
      <c r="S11" s="742"/>
      <c r="T11" s="742"/>
      <c r="U11" s="742"/>
      <c r="V11" s="742"/>
      <c r="W11" s="747"/>
    </row>
    <row r="12" spans="1:23" s="102" customFormat="1" ht="17.100000000000001" customHeight="1">
      <c r="A12" s="205"/>
      <c r="C12" s="159"/>
      <c r="D12" s="1177"/>
      <c r="E12" s="1306"/>
      <c r="F12" s="1308"/>
      <c r="G12" s="1177"/>
      <c r="H12" s="1177"/>
      <c r="I12" s="1177"/>
      <c r="J12" s="1301"/>
      <c r="K12" s="1177"/>
      <c r="L12" s="745"/>
      <c r="M12" s="746"/>
      <c r="N12" s="746" t="s">
        <v>411</v>
      </c>
      <c r="O12" s="746"/>
      <c r="P12" s="746"/>
      <c r="Q12" s="746"/>
      <c r="R12" s="746"/>
      <c r="S12" s="742"/>
      <c r="T12" s="742"/>
      <c r="U12" s="742"/>
      <c r="V12" s="742"/>
      <c r="W12" s="747"/>
    </row>
    <row r="13" spans="1:23" s="102" customFormat="1" ht="17.25" customHeight="1">
      <c r="A13" s="205"/>
      <c r="C13" s="159"/>
      <c r="D13" s="1177"/>
      <c r="E13" s="1306"/>
      <c r="F13" s="1308"/>
      <c r="G13" s="1177"/>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299"/>
      <c r="E15" s="1309"/>
      <c r="F15" s="1310"/>
      <c r="G15" s="1312"/>
      <c r="H15" s="1176"/>
      <c r="I15" s="1176">
        <v>1</v>
      </c>
      <c r="J15" s="1300"/>
      <c r="K15" s="1234" t="s">
        <v>84</v>
      </c>
      <c r="L15" s="1196"/>
      <c r="M15" s="1196" t="s">
        <v>92</v>
      </c>
      <c r="N15" s="1303"/>
      <c r="O15" s="1234" t="s">
        <v>84</v>
      </c>
      <c r="P15" s="1196"/>
      <c r="Q15" s="1196" t="s">
        <v>92</v>
      </c>
      <c r="R15" s="1304"/>
      <c r="S15" s="1234" t="s">
        <v>84</v>
      </c>
      <c r="T15" s="1084"/>
      <c r="U15" s="1084" t="s">
        <v>92</v>
      </c>
      <c r="V15" s="1118"/>
      <c r="W15" s="308"/>
    </row>
    <row r="16" spans="1:23" s="743" customFormat="1" ht="16.5" customHeight="1">
      <c r="A16" s="749"/>
      <c r="B16" s="744"/>
      <c r="C16" s="748"/>
      <c r="D16" s="1299"/>
      <c r="E16" s="1309"/>
      <c r="F16" s="1310"/>
      <c r="G16" s="1312"/>
      <c r="H16" s="1176"/>
      <c r="I16" s="1176"/>
      <c r="J16" s="1300"/>
      <c r="K16" s="1234"/>
      <c r="L16" s="1196"/>
      <c r="M16" s="1196"/>
      <c r="N16" s="1303"/>
      <c r="O16" s="1234"/>
      <c r="P16" s="1196"/>
      <c r="Q16" s="1196"/>
      <c r="R16" s="1304"/>
      <c r="S16" s="1234"/>
      <c r="T16" s="1086"/>
      <c r="U16" s="745"/>
      <c r="V16" s="746" t="s">
        <v>715</v>
      </c>
      <c r="W16" s="747"/>
    </row>
    <row r="17" spans="1:36" ht="17.100000000000001" customHeight="1">
      <c r="A17" s="205"/>
      <c r="B17" s="102"/>
      <c r="C17" s="159"/>
      <c r="D17" s="1299"/>
      <c r="E17" s="1309"/>
      <c r="F17" s="1310"/>
      <c r="G17" s="1312"/>
      <c r="H17" s="1176"/>
      <c r="I17" s="1176"/>
      <c r="J17" s="1301"/>
      <c r="K17" s="1234"/>
      <c r="L17" s="1196"/>
      <c r="M17" s="1196"/>
      <c r="N17" s="1304"/>
      <c r="O17" s="1234"/>
      <c r="P17" s="1085"/>
      <c r="Q17" s="745"/>
      <c r="R17" s="746" t="s">
        <v>714</v>
      </c>
      <c r="S17" s="742"/>
      <c r="T17" s="742"/>
      <c r="U17" s="742"/>
      <c r="V17" s="742"/>
      <c r="W17" s="747"/>
    </row>
    <row r="18" spans="1:36" ht="17.100000000000001" customHeight="1">
      <c r="A18" s="205"/>
      <c r="B18" s="102"/>
      <c r="C18" s="159"/>
      <c r="D18" s="1299"/>
      <c r="E18" s="1309"/>
      <c r="F18" s="1310"/>
      <c r="G18" s="1312"/>
      <c r="H18" s="1176"/>
      <c r="I18" s="1176"/>
      <c r="J18" s="1301"/>
      <c r="K18" s="1234"/>
      <c r="L18" s="745"/>
      <c r="M18" s="746"/>
      <c r="N18" s="746" t="s">
        <v>411</v>
      </c>
      <c r="O18" s="746"/>
      <c r="P18" s="746"/>
      <c r="Q18" s="746"/>
      <c r="R18" s="746"/>
      <c r="S18" s="742"/>
      <c r="T18" s="742"/>
      <c r="U18" s="742"/>
      <c r="V18" s="742"/>
      <c r="W18" s="747"/>
    </row>
    <row r="19" spans="1:36" ht="17.100000000000001" customHeight="1">
      <c r="A19" s="205"/>
      <c r="B19" s="102"/>
      <c r="C19" s="159"/>
      <c r="D19" s="1299"/>
      <c r="E19" s="1309"/>
      <c r="F19" s="1310"/>
      <c r="G19" s="1312"/>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92</v>
      </c>
    </row>
    <row r="27" spans="1:36" ht="17.100000000000001" customHeight="1">
      <c r="O27" s="1302" t="s">
        <v>297</v>
      </c>
      <c r="P27" s="1302"/>
      <c r="Q27" s="1302"/>
      <c r="R27" s="1262" t="s">
        <v>269</v>
      </c>
      <c r="S27" s="1262"/>
      <c r="T27" s="1262"/>
      <c r="U27" s="1219" t="s">
        <v>340</v>
      </c>
      <c r="W27" s="1313"/>
    </row>
    <row r="28" spans="1:36" ht="17.100000000000001" customHeight="1">
      <c r="O28" s="1263" t="s">
        <v>605</v>
      </c>
      <c r="P28" s="1263" t="s">
        <v>270</v>
      </c>
      <c r="Q28" s="1263"/>
      <c r="R28" s="1262"/>
      <c r="S28" s="1262"/>
      <c r="T28" s="1262"/>
      <c r="U28" s="1219"/>
      <c r="W28" s="1313"/>
    </row>
    <row r="29" spans="1:36" ht="37.5" customHeight="1">
      <c r="O29" s="1263"/>
      <c r="P29" s="104" t="s">
        <v>606</v>
      </c>
      <c r="Q29" s="104" t="s">
        <v>6</v>
      </c>
      <c r="R29" s="105" t="s">
        <v>273</v>
      </c>
      <c r="S29" s="1264" t="s">
        <v>272</v>
      </c>
      <c r="T29" s="1264"/>
      <c r="U29" s="1219"/>
      <c r="W29" s="1313"/>
    </row>
    <row r="30" spans="1:36" ht="17.100000000000001" customHeight="1">
      <c r="G30" s="157"/>
      <c r="H30" s="157"/>
      <c r="I30" s="157"/>
      <c r="J30" s="157"/>
      <c r="K30" s="157"/>
      <c r="L30" s="122"/>
      <c r="M30" s="433" t="s">
        <v>182</v>
      </c>
      <c r="N30" s="434"/>
      <c r="O30" s="1314"/>
      <c r="P30" s="1314"/>
      <c r="Q30" s="1314"/>
      <c r="R30" s="1314"/>
      <c r="S30" s="1314"/>
      <c r="T30" s="1314"/>
      <c r="U30" s="1314"/>
      <c r="V30" s="122"/>
      <c r="W30" s="122"/>
      <c r="X30" s="204"/>
      <c r="Y30" s="204"/>
      <c r="Z30" s="204"/>
      <c r="AA30" s="204"/>
      <c r="AB30" s="204"/>
      <c r="AC30" s="204"/>
      <c r="AD30" s="204"/>
      <c r="AE30" s="204"/>
      <c r="AF30" s="204"/>
      <c r="AG30" s="204"/>
      <c r="AH30" s="204"/>
      <c r="AI30" s="204"/>
      <c r="AJ30" s="204"/>
    </row>
    <row r="31" spans="1:36" s="524" customFormat="1" ht="22.5">
      <c r="A31" s="1238">
        <v>1</v>
      </c>
      <c r="B31" s="848"/>
      <c r="C31" s="848"/>
      <c r="D31" s="848"/>
      <c r="E31" s="849"/>
      <c r="F31" s="850"/>
      <c r="G31" s="850"/>
      <c r="H31" s="850"/>
      <c r="I31" s="851"/>
      <c r="J31" s="846"/>
      <c r="K31" s="853"/>
      <c r="L31" s="594">
        <f>mergeValue(A31)</f>
        <v>1</v>
      </c>
      <c r="M31" s="642" t="s">
        <v>20</v>
      </c>
      <c r="N31" s="647"/>
      <c r="O31" s="1295"/>
      <c r="P31" s="1296"/>
      <c r="Q31" s="1296"/>
      <c r="R31" s="1296"/>
      <c r="S31" s="1296"/>
      <c r="T31" s="1296"/>
      <c r="U31" s="1296"/>
      <c r="V31" s="1297"/>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38"/>
      <c r="B32" s="1238">
        <v>1</v>
      </c>
      <c r="C32" s="848"/>
      <c r="D32" s="848"/>
      <c r="E32" s="850"/>
      <c r="F32" s="850"/>
      <c r="G32" s="850"/>
      <c r="H32" s="850"/>
      <c r="I32" s="845"/>
      <c r="J32" s="844"/>
      <c r="K32" s="847"/>
      <c r="L32" s="594" t="str">
        <f>mergeValue(A32) &amp;"."&amp; mergeValue(B32)</f>
        <v>1.1</v>
      </c>
      <c r="M32" s="547" t="s">
        <v>16</v>
      </c>
      <c r="N32" s="647"/>
      <c r="O32" s="1295"/>
      <c r="P32" s="1296"/>
      <c r="Q32" s="1296"/>
      <c r="R32" s="1296"/>
      <c r="S32" s="1296"/>
      <c r="T32" s="1296"/>
      <c r="U32" s="1296"/>
      <c r="V32" s="1297"/>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38"/>
      <c r="B33" s="1238"/>
      <c r="C33" s="1238">
        <v>1</v>
      </c>
      <c r="D33" s="848"/>
      <c r="E33" s="850"/>
      <c r="F33" s="850"/>
      <c r="G33" s="850"/>
      <c r="H33" s="850"/>
      <c r="I33" s="852"/>
      <c r="J33" s="844"/>
      <c r="K33" s="847"/>
      <c r="L33" s="594" t="str">
        <f>mergeValue(A33) &amp;"."&amp; mergeValue(B33)&amp;"."&amp; mergeValue(C33)</f>
        <v>1.1.1</v>
      </c>
      <c r="M33" s="548" t="s">
        <v>7</v>
      </c>
      <c r="N33" s="647"/>
      <c r="O33" s="1295"/>
      <c r="P33" s="1296"/>
      <c r="Q33" s="1296"/>
      <c r="R33" s="1296"/>
      <c r="S33" s="1296"/>
      <c r="T33" s="1296"/>
      <c r="U33" s="1296"/>
      <c r="V33" s="1297"/>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38"/>
      <c r="B34" s="1238"/>
      <c r="C34" s="1238"/>
      <c r="D34" s="1238">
        <v>1</v>
      </c>
      <c r="E34" s="850"/>
      <c r="F34" s="850"/>
      <c r="G34" s="850"/>
      <c r="H34" s="850"/>
      <c r="I34" s="852"/>
      <c r="J34" s="844"/>
      <c r="K34" s="847"/>
      <c r="L34" s="594" t="str">
        <f>mergeValue(A34) &amp;"."&amp; mergeValue(B34)&amp;"."&amp; mergeValue(C34)&amp;"."&amp; mergeValue(D34)</f>
        <v>1.1.1.1</v>
      </c>
      <c r="M34" s="549" t="s">
        <v>22</v>
      </c>
      <c r="N34" s="647"/>
      <c r="O34" s="1295"/>
      <c r="P34" s="1296"/>
      <c r="Q34" s="1296"/>
      <c r="R34" s="1296"/>
      <c r="S34" s="1296"/>
      <c r="T34" s="1296"/>
      <c r="U34" s="1296"/>
      <c r="V34" s="1297"/>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38"/>
      <c r="B35" s="1238"/>
      <c r="C35" s="1238"/>
      <c r="D35" s="1238"/>
      <c r="E35" s="1238">
        <v>1</v>
      </c>
      <c r="F35" s="850"/>
      <c r="G35" s="850"/>
      <c r="H35" s="848">
        <v>1</v>
      </c>
      <c r="I35" s="1238">
        <v>1</v>
      </c>
      <c r="J35" s="850"/>
      <c r="K35" s="855"/>
      <c r="L35" s="594" t="str">
        <f>mergeValue(A35) &amp;"."&amp; mergeValue(B35)&amp;"."&amp; mergeValue(C35)&amp;"."&amp; mergeValue(D35)&amp;"."&amp; mergeValue(E35)</f>
        <v>1.1.1.1.1</v>
      </c>
      <c r="M35" s="555" t="s">
        <v>9</v>
      </c>
      <c r="N35" s="647"/>
      <c r="O35" s="1241"/>
      <c r="P35" s="1242"/>
      <c r="Q35" s="1242"/>
      <c r="R35" s="1242"/>
      <c r="S35" s="1242"/>
      <c r="T35" s="1242"/>
      <c r="U35" s="1242"/>
      <c r="V35" s="1243"/>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38"/>
      <c r="B36" s="1238"/>
      <c r="C36" s="1238"/>
      <c r="D36" s="1238"/>
      <c r="E36" s="1238"/>
      <c r="F36" s="1238">
        <v>1</v>
      </c>
      <c r="G36" s="848"/>
      <c r="H36" s="848"/>
      <c r="I36" s="1238"/>
      <c r="J36" s="1238">
        <v>1</v>
      </c>
      <c r="K36" s="856"/>
      <c r="L36" s="594" t="str">
        <f>mergeValue(A36) &amp;"."&amp; mergeValue(B36)&amp;"."&amp; mergeValue(C36)&amp;"."&amp; mergeValue(D36)&amp;"."&amp; mergeValue(E36)&amp;"."&amp; mergeValue(F36)</f>
        <v>1.1.1.1.1.1</v>
      </c>
      <c r="M36" s="556" t="s">
        <v>10</v>
      </c>
      <c r="N36" s="647"/>
      <c r="O36" s="1241"/>
      <c r="P36" s="1242"/>
      <c r="Q36" s="1242"/>
      <c r="R36" s="1242"/>
      <c r="S36" s="1242"/>
      <c r="T36" s="1242"/>
      <c r="U36" s="1242"/>
      <c r="V36" s="1243"/>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38"/>
      <c r="B37" s="1238"/>
      <c r="C37" s="1238"/>
      <c r="D37" s="1238"/>
      <c r="E37" s="1238"/>
      <c r="F37" s="1238"/>
      <c r="G37" s="848">
        <v>1</v>
      </c>
      <c r="H37" s="848"/>
      <c r="I37" s="1238"/>
      <c r="J37" s="1238"/>
      <c r="K37" s="856">
        <v>1</v>
      </c>
      <c r="L37" s="594" t="str">
        <f>mergeValue(A37) &amp;"."&amp; mergeValue(B37)&amp;"."&amp; mergeValue(C37)&amp;"."&amp; mergeValue(D37)&amp;"."&amp; mergeValue(E37)&amp;"."&amp; mergeValue(F37)&amp;"."&amp; mergeValue(G37)</f>
        <v>1.1.1.1.1.1.1</v>
      </c>
      <c r="M37" s="1066"/>
      <c r="N37" s="647"/>
      <c r="O37" s="563"/>
      <c r="P37" s="563"/>
      <c r="Q37" s="1091"/>
      <c r="R37" s="1233"/>
      <c r="S37" s="1234" t="s">
        <v>83</v>
      </c>
      <c r="T37" s="1233"/>
      <c r="U37" s="1234" t="s">
        <v>83</v>
      </c>
      <c r="V37" s="563"/>
      <c r="W37" s="1208"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38"/>
      <c r="B38" s="1238"/>
      <c r="C38" s="1238"/>
      <c r="D38" s="1238"/>
      <c r="E38" s="1238"/>
      <c r="F38" s="1238"/>
      <c r="G38" s="848"/>
      <c r="H38" s="848"/>
      <c r="I38" s="1238"/>
      <c r="J38" s="1238"/>
      <c r="K38" s="856"/>
      <c r="L38" s="601"/>
      <c r="M38" s="647"/>
      <c r="N38" s="647"/>
      <c r="O38" s="563"/>
      <c r="P38" s="563"/>
      <c r="Q38" s="585" t="str">
        <f>R37 &amp; "-" &amp; T37</f>
        <v>-</v>
      </c>
      <c r="R38" s="1233"/>
      <c r="S38" s="1234"/>
      <c r="T38" s="1233"/>
      <c r="U38" s="1234"/>
      <c r="V38" s="563"/>
      <c r="W38" s="1208"/>
      <c r="X38" s="586"/>
      <c r="Y38" s="590"/>
      <c r="Z38" s="590" t="str">
        <f t="shared" si="0"/>
        <v/>
      </c>
      <c r="AA38" s="590"/>
      <c r="AB38" s="590"/>
      <c r="AC38" s="590"/>
      <c r="AD38" s="586"/>
      <c r="AE38" s="586"/>
      <c r="AF38" s="586"/>
      <c r="AG38" s="586"/>
      <c r="AH38" s="586"/>
      <c r="AI38" s="586"/>
      <c r="AJ38" s="586"/>
    </row>
    <row r="39" spans="1:36" s="524" customFormat="1" ht="15" customHeight="1">
      <c r="A39" s="1238"/>
      <c r="B39" s="1238"/>
      <c r="C39" s="1238"/>
      <c r="D39" s="1238"/>
      <c r="E39" s="1238"/>
      <c r="F39" s="1238"/>
      <c r="G39" s="850"/>
      <c r="H39" s="848"/>
      <c r="I39" s="1238"/>
      <c r="J39" s="1238"/>
      <c r="K39" s="855"/>
      <c r="L39" s="539"/>
      <c r="M39" s="558" t="s">
        <v>25</v>
      </c>
      <c r="N39" s="565"/>
      <c r="O39" s="565"/>
      <c r="P39" s="565"/>
      <c r="Q39" s="565"/>
      <c r="R39" s="565"/>
      <c r="S39" s="565"/>
      <c r="T39" s="565"/>
      <c r="U39" s="565"/>
      <c r="V39" s="561"/>
      <c r="W39" s="1208"/>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38"/>
      <c r="B40" s="1238"/>
      <c r="C40" s="1238"/>
      <c r="D40" s="1238"/>
      <c r="E40" s="1238"/>
      <c r="F40" s="850"/>
      <c r="G40" s="850"/>
      <c r="H40" s="848"/>
      <c r="I40" s="1238"/>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38"/>
      <c r="B41" s="1238"/>
      <c r="C41" s="1238"/>
      <c r="D41" s="1238"/>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38"/>
      <c r="B42" s="1238"/>
      <c r="C42" s="1238"/>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38"/>
      <c r="B43" s="1238"/>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38"/>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4"/>
      <c r="M45" s="566" t="s">
        <v>308</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48</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4" customFormat="1" ht="22.5">
      <c r="A49" s="1238">
        <v>1</v>
      </c>
      <c r="B49" s="866"/>
      <c r="C49" s="866"/>
      <c r="D49" s="866"/>
      <c r="E49" s="867"/>
      <c r="F49" s="868"/>
      <c r="G49" s="868"/>
      <c r="H49" s="868"/>
      <c r="I49" s="869"/>
      <c r="J49" s="864"/>
      <c r="K49" s="871"/>
      <c r="L49" s="594">
        <f>mergeValue(A49)</f>
        <v>1</v>
      </c>
      <c r="M49" s="642" t="s">
        <v>20</v>
      </c>
      <c r="N49" s="647"/>
      <c r="O49" s="1295"/>
      <c r="P49" s="1296"/>
      <c r="Q49" s="1296"/>
      <c r="R49" s="1296"/>
      <c r="S49" s="1296"/>
      <c r="T49" s="1296"/>
      <c r="U49" s="1296"/>
      <c r="V49" s="1297"/>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38"/>
      <c r="B50" s="1238">
        <v>1</v>
      </c>
      <c r="C50" s="866"/>
      <c r="D50" s="866"/>
      <c r="E50" s="868"/>
      <c r="F50" s="868"/>
      <c r="G50" s="868"/>
      <c r="H50" s="868"/>
      <c r="I50" s="863"/>
      <c r="J50" s="862"/>
      <c r="K50" s="865"/>
      <c r="L50" s="594" t="str">
        <f>mergeValue(A50) &amp;"."&amp; mergeValue(B50)</f>
        <v>1.1</v>
      </c>
      <c r="M50" s="547" t="s">
        <v>16</v>
      </c>
      <c r="N50" s="647"/>
      <c r="O50" s="1295"/>
      <c r="P50" s="1296"/>
      <c r="Q50" s="1296"/>
      <c r="R50" s="1296"/>
      <c r="S50" s="1296"/>
      <c r="T50" s="1296"/>
      <c r="U50" s="1296"/>
      <c r="V50" s="1297"/>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38"/>
      <c r="B51" s="1238"/>
      <c r="C51" s="1238">
        <v>1</v>
      </c>
      <c r="D51" s="866"/>
      <c r="E51" s="868"/>
      <c r="F51" s="868"/>
      <c r="G51" s="868"/>
      <c r="H51" s="868"/>
      <c r="I51" s="870"/>
      <c r="J51" s="862"/>
      <c r="K51" s="865"/>
      <c r="L51" s="594" t="str">
        <f>mergeValue(A51) &amp;"."&amp; mergeValue(B51)&amp;"."&amp; mergeValue(C51)</f>
        <v>1.1.1</v>
      </c>
      <c r="M51" s="548" t="s">
        <v>7</v>
      </c>
      <c r="N51" s="647"/>
      <c r="O51" s="1295"/>
      <c r="P51" s="1296"/>
      <c r="Q51" s="1296"/>
      <c r="R51" s="1296"/>
      <c r="S51" s="1296"/>
      <c r="T51" s="1296"/>
      <c r="U51" s="1296"/>
      <c r="V51" s="1297"/>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38"/>
      <c r="B52" s="1238"/>
      <c r="C52" s="1238"/>
      <c r="D52" s="1238">
        <v>1</v>
      </c>
      <c r="E52" s="868"/>
      <c r="F52" s="868"/>
      <c r="G52" s="868"/>
      <c r="H52" s="868"/>
      <c r="I52" s="870"/>
      <c r="J52" s="862"/>
      <c r="K52" s="865"/>
      <c r="L52" s="594" t="str">
        <f>mergeValue(A52) &amp;"."&amp; mergeValue(B52)&amp;"."&amp; mergeValue(C52)&amp;"."&amp; mergeValue(D52)</f>
        <v>1.1.1.1</v>
      </c>
      <c r="M52" s="549" t="s">
        <v>22</v>
      </c>
      <c r="N52" s="647"/>
      <c r="O52" s="1295"/>
      <c r="P52" s="1296"/>
      <c r="Q52" s="1296"/>
      <c r="R52" s="1296"/>
      <c r="S52" s="1296"/>
      <c r="T52" s="1296"/>
      <c r="U52" s="1296"/>
      <c r="V52" s="1297"/>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38"/>
      <c r="B53" s="1238"/>
      <c r="C53" s="1238"/>
      <c r="D53" s="1238"/>
      <c r="E53" s="1238">
        <v>1</v>
      </c>
      <c r="F53" s="868"/>
      <c r="G53" s="868"/>
      <c r="H53" s="866">
        <v>1</v>
      </c>
      <c r="I53" s="1238">
        <v>1</v>
      </c>
      <c r="J53" s="868"/>
      <c r="K53" s="873"/>
      <c r="L53" s="594" t="str">
        <f>mergeValue(A53) &amp;"."&amp; mergeValue(B53)&amp;"."&amp; mergeValue(C53)&amp;"."&amp; mergeValue(D53)&amp;"."&amp; mergeValue(E53)</f>
        <v>1.1.1.1.1</v>
      </c>
      <c r="M53" s="555" t="s">
        <v>9</v>
      </c>
      <c r="N53" s="647"/>
      <c r="O53" s="1241"/>
      <c r="P53" s="1242"/>
      <c r="Q53" s="1242"/>
      <c r="R53" s="1242"/>
      <c r="S53" s="1242"/>
      <c r="T53" s="1242"/>
      <c r="U53" s="1242"/>
      <c r="V53" s="1243"/>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38"/>
      <c r="B54" s="1238"/>
      <c r="C54" s="1238"/>
      <c r="D54" s="1238"/>
      <c r="E54" s="1238"/>
      <c r="F54" s="1238">
        <v>1</v>
      </c>
      <c r="G54" s="866"/>
      <c r="H54" s="866"/>
      <c r="I54" s="1238"/>
      <c r="J54" s="1238">
        <v>1</v>
      </c>
      <c r="K54" s="874"/>
      <c r="L54" s="594" t="str">
        <f>mergeValue(A54) &amp;"."&amp; mergeValue(B54)&amp;"."&amp; mergeValue(C54)&amp;"."&amp; mergeValue(D54)&amp;"."&amp; mergeValue(E54)&amp;"."&amp; mergeValue(F54)</f>
        <v>1.1.1.1.1.1</v>
      </c>
      <c r="M54" s="556" t="s">
        <v>10</v>
      </c>
      <c r="N54" s="647"/>
      <c r="O54" s="1241"/>
      <c r="P54" s="1242"/>
      <c r="Q54" s="1242"/>
      <c r="R54" s="1242"/>
      <c r="S54" s="1242"/>
      <c r="T54" s="1242"/>
      <c r="U54" s="1242"/>
      <c r="V54" s="1243"/>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38"/>
      <c r="B55" s="1238"/>
      <c r="C55" s="1238"/>
      <c r="D55" s="1238"/>
      <c r="E55" s="1238"/>
      <c r="F55" s="1238"/>
      <c r="G55" s="866">
        <v>1</v>
      </c>
      <c r="H55" s="866"/>
      <c r="I55" s="1238"/>
      <c r="J55" s="1238"/>
      <c r="K55" s="874">
        <v>1</v>
      </c>
      <c r="L55" s="594" t="str">
        <f>mergeValue(A55) &amp;"."&amp; mergeValue(B55)&amp;"."&amp; mergeValue(C55)&amp;"."&amp; mergeValue(D55)&amp;"."&amp; mergeValue(E55)&amp;"."&amp; mergeValue(F55)&amp;"."&amp; mergeValue(G55)</f>
        <v>1.1.1.1.1.1.1</v>
      </c>
      <c r="M55" s="1066"/>
      <c r="N55" s="647"/>
      <c r="O55" s="563"/>
      <c r="P55" s="563"/>
      <c r="Q55" s="1091"/>
      <c r="R55" s="1233"/>
      <c r="S55" s="1234" t="s">
        <v>83</v>
      </c>
      <c r="T55" s="1233"/>
      <c r="U55" s="1234" t="s">
        <v>83</v>
      </c>
      <c r="V55" s="563"/>
      <c r="W55" s="1208"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38"/>
      <c r="B56" s="1238"/>
      <c r="C56" s="1238"/>
      <c r="D56" s="1238"/>
      <c r="E56" s="1238"/>
      <c r="F56" s="1238"/>
      <c r="G56" s="866"/>
      <c r="H56" s="866"/>
      <c r="I56" s="1238"/>
      <c r="J56" s="1238"/>
      <c r="K56" s="874"/>
      <c r="L56" s="601"/>
      <c r="M56" s="647"/>
      <c r="N56" s="647"/>
      <c r="O56" s="563"/>
      <c r="P56" s="563"/>
      <c r="Q56" s="585" t="str">
        <f>R55 &amp; "-" &amp; T55</f>
        <v>-</v>
      </c>
      <c r="R56" s="1233"/>
      <c r="S56" s="1234"/>
      <c r="T56" s="1233"/>
      <c r="U56" s="1234"/>
      <c r="V56" s="563"/>
      <c r="W56" s="1208"/>
      <c r="X56" s="586"/>
      <c r="Y56" s="590"/>
      <c r="Z56" s="590" t="str">
        <f t="shared" si="1"/>
        <v/>
      </c>
      <c r="AA56" s="590"/>
      <c r="AB56" s="590"/>
      <c r="AC56" s="590"/>
      <c r="AD56" s="586"/>
      <c r="AE56" s="586"/>
      <c r="AF56" s="586"/>
      <c r="AG56" s="586"/>
      <c r="AH56" s="586"/>
      <c r="AI56" s="586"/>
      <c r="AJ56" s="586"/>
    </row>
    <row r="57" spans="1:36" s="524" customFormat="1" ht="15" customHeight="1">
      <c r="A57" s="1238"/>
      <c r="B57" s="1238"/>
      <c r="C57" s="1238"/>
      <c r="D57" s="1238"/>
      <c r="E57" s="1238"/>
      <c r="F57" s="1238"/>
      <c r="G57" s="868"/>
      <c r="H57" s="866"/>
      <c r="I57" s="1238"/>
      <c r="J57" s="1238"/>
      <c r="K57" s="873"/>
      <c r="L57" s="539"/>
      <c r="M57" s="558" t="s">
        <v>25</v>
      </c>
      <c r="N57" s="565"/>
      <c r="O57" s="565"/>
      <c r="P57" s="565"/>
      <c r="Q57" s="565"/>
      <c r="R57" s="565"/>
      <c r="S57" s="565"/>
      <c r="T57" s="565"/>
      <c r="U57" s="565"/>
      <c r="V57" s="561"/>
      <c r="W57" s="1208"/>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38"/>
      <c r="B58" s="1238"/>
      <c r="C58" s="1238"/>
      <c r="D58" s="1238"/>
      <c r="E58" s="1238"/>
      <c r="F58" s="868"/>
      <c r="G58" s="868"/>
      <c r="H58" s="866"/>
      <c r="I58" s="1238"/>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38"/>
      <c r="B59" s="1238"/>
      <c r="C59" s="1238"/>
      <c r="D59" s="1238"/>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38"/>
      <c r="B60" s="1238"/>
      <c r="C60" s="1238"/>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38"/>
      <c r="B61" s="1238"/>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38"/>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4"/>
      <c r="M63" s="566" t="s">
        <v>308</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49</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38">
        <v>1</v>
      </c>
      <c r="B67" s="884"/>
      <c r="C67" s="884"/>
      <c r="D67" s="884"/>
      <c r="E67" s="885"/>
      <c r="F67" s="886"/>
      <c r="G67" s="886"/>
      <c r="H67" s="886"/>
      <c r="I67" s="887"/>
      <c r="J67" s="882"/>
      <c r="K67" s="889"/>
      <c r="L67" s="594">
        <f>mergeValue(A67)</f>
        <v>1</v>
      </c>
      <c r="M67" s="642" t="s">
        <v>20</v>
      </c>
      <c r="N67" s="647"/>
      <c r="O67" s="1295"/>
      <c r="P67" s="1296"/>
      <c r="Q67" s="1296"/>
      <c r="R67" s="1296"/>
      <c r="S67" s="1296"/>
      <c r="T67" s="1296"/>
      <c r="U67" s="1296"/>
      <c r="V67" s="1297"/>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38"/>
      <c r="B68" s="1238">
        <v>1</v>
      </c>
      <c r="C68" s="884"/>
      <c r="D68" s="884"/>
      <c r="E68" s="886"/>
      <c r="F68" s="886"/>
      <c r="G68" s="886"/>
      <c r="H68" s="886"/>
      <c r="I68" s="881"/>
      <c r="J68" s="880"/>
      <c r="K68" s="883"/>
      <c r="L68" s="594" t="str">
        <f>mergeValue(A68) &amp;"."&amp; mergeValue(B68)</f>
        <v>1.1</v>
      </c>
      <c r="M68" s="547" t="s">
        <v>16</v>
      </c>
      <c r="N68" s="647"/>
      <c r="O68" s="1295"/>
      <c r="P68" s="1296"/>
      <c r="Q68" s="1296"/>
      <c r="R68" s="1296"/>
      <c r="S68" s="1296"/>
      <c r="T68" s="1296"/>
      <c r="U68" s="1296"/>
      <c r="V68" s="1297"/>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38"/>
      <c r="B69" s="1238"/>
      <c r="C69" s="1238">
        <v>1</v>
      </c>
      <c r="D69" s="884"/>
      <c r="E69" s="886"/>
      <c r="F69" s="886"/>
      <c r="G69" s="886"/>
      <c r="H69" s="886"/>
      <c r="I69" s="888"/>
      <c r="J69" s="880"/>
      <c r="K69" s="883"/>
      <c r="L69" s="594" t="str">
        <f>mergeValue(A69) &amp;"."&amp; mergeValue(B69)&amp;"."&amp; mergeValue(C69)</f>
        <v>1.1.1</v>
      </c>
      <c r="M69" s="548" t="s">
        <v>7</v>
      </c>
      <c r="N69" s="647"/>
      <c r="O69" s="1295"/>
      <c r="P69" s="1296"/>
      <c r="Q69" s="1296"/>
      <c r="R69" s="1296"/>
      <c r="S69" s="1296"/>
      <c r="T69" s="1296"/>
      <c r="U69" s="1296"/>
      <c r="V69" s="1297"/>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38"/>
      <c r="B70" s="1238"/>
      <c r="C70" s="1238"/>
      <c r="D70" s="1238">
        <v>1</v>
      </c>
      <c r="E70" s="886"/>
      <c r="F70" s="886"/>
      <c r="G70" s="886"/>
      <c r="H70" s="886"/>
      <c r="I70" s="888"/>
      <c r="J70" s="880"/>
      <c r="K70" s="883"/>
      <c r="L70" s="594" t="str">
        <f>mergeValue(A70) &amp;"."&amp; mergeValue(B70)&amp;"."&amp; mergeValue(C70)&amp;"."&amp; mergeValue(D70)</f>
        <v>1.1.1.1</v>
      </c>
      <c r="M70" s="549" t="s">
        <v>22</v>
      </c>
      <c r="N70" s="647"/>
      <c r="O70" s="1295"/>
      <c r="P70" s="1296"/>
      <c r="Q70" s="1296"/>
      <c r="R70" s="1296"/>
      <c r="S70" s="1296"/>
      <c r="T70" s="1296"/>
      <c r="U70" s="1296"/>
      <c r="V70" s="1297"/>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38"/>
      <c r="B71" s="1238"/>
      <c r="C71" s="1238"/>
      <c r="D71" s="1238"/>
      <c r="E71" s="1238">
        <v>1</v>
      </c>
      <c r="F71" s="886"/>
      <c r="G71" s="886"/>
      <c r="H71" s="884">
        <v>1</v>
      </c>
      <c r="I71" s="1238">
        <v>1</v>
      </c>
      <c r="J71" s="886"/>
      <c r="K71" s="891"/>
      <c r="L71" s="594" t="str">
        <f>mergeValue(A71) &amp;"."&amp; mergeValue(B71)&amp;"."&amp; mergeValue(C71)&amp;"."&amp; mergeValue(D71)&amp;"."&amp; mergeValue(E71)</f>
        <v>1.1.1.1.1</v>
      </c>
      <c r="M71" s="555" t="s">
        <v>9</v>
      </c>
      <c r="N71" s="647"/>
      <c r="O71" s="1241"/>
      <c r="P71" s="1242"/>
      <c r="Q71" s="1242"/>
      <c r="R71" s="1242"/>
      <c r="S71" s="1242"/>
      <c r="T71" s="1242"/>
      <c r="U71" s="1242"/>
      <c r="V71" s="1243"/>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38"/>
      <c r="B72" s="1238"/>
      <c r="C72" s="1238"/>
      <c r="D72" s="1238"/>
      <c r="E72" s="1238"/>
      <c r="F72" s="1238">
        <v>1</v>
      </c>
      <c r="G72" s="884"/>
      <c r="H72" s="884"/>
      <c r="I72" s="1238"/>
      <c r="J72" s="1238">
        <v>1</v>
      </c>
      <c r="K72" s="892"/>
      <c r="L72" s="594" t="str">
        <f>mergeValue(A72) &amp;"."&amp; mergeValue(B72)&amp;"."&amp; mergeValue(C72)&amp;"."&amp; mergeValue(D72)&amp;"."&amp; mergeValue(E72)&amp;"."&amp; mergeValue(F72)</f>
        <v>1.1.1.1.1.1</v>
      </c>
      <c r="M72" s="556" t="s">
        <v>10</v>
      </c>
      <c r="N72" s="647"/>
      <c r="O72" s="1241"/>
      <c r="P72" s="1242"/>
      <c r="Q72" s="1242"/>
      <c r="R72" s="1242"/>
      <c r="S72" s="1242"/>
      <c r="T72" s="1242"/>
      <c r="U72" s="1242"/>
      <c r="V72" s="1243"/>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38"/>
      <c r="B73" s="1238"/>
      <c r="C73" s="1238"/>
      <c r="D73" s="1238"/>
      <c r="E73" s="1238"/>
      <c r="F73" s="1238"/>
      <c r="G73" s="884">
        <v>1</v>
      </c>
      <c r="H73" s="884"/>
      <c r="I73" s="1238"/>
      <c r="J73" s="1238"/>
      <c r="K73" s="892">
        <v>1</v>
      </c>
      <c r="L73" s="594" t="str">
        <f>mergeValue(A73) &amp;"."&amp; mergeValue(B73)&amp;"."&amp; mergeValue(C73)&amp;"."&amp; mergeValue(D73)&amp;"."&amp; mergeValue(E73)&amp;"."&amp; mergeValue(F73)&amp;"."&amp; mergeValue(G73)</f>
        <v>1.1.1.1.1.1.1</v>
      </c>
      <c r="M73" s="1066"/>
      <c r="N73" s="647"/>
      <c r="O73" s="563"/>
      <c r="P73" s="563"/>
      <c r="Q73" s="1091"/>
      <c r="R73" s="1233"/>
      <c r="S73" s="1234" t="s">
        <v>83</v>
      </c>
      <c r="T73" s="1233"/>
      <c r="U73" s="1234" t="s">
        <v>83</v>
      </c>
      <c r="V73" s="563"/>
      <c r="W73" s="1208"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38"/>
      <c r="B74" s="1238"/>
      <c r="C74" s="1238"/>
      <c r="D74" s="1238"/>
      <c r="E74" s="1238"/>
      <c r="F74" s="1238"/>
      <c r="G74" s="884"/>
      <c r="H74" s="884"/>
      <c r="I74" s="1238"/>
      <c r="J74" s="1238"/>
      <c r="K74" s="892"/>
      <c r="L74" s="601"/>
      <c r="M74" s="647"/>
      <c r="N74" s="647"/>
      <c r="O74" s="563"/>
      <c r="P74" s="563"/>
      <c r="Q74" s="585" t="str">
        <f>R73 &amp; "-" &amp; T73</f>
        <v>-</v>
      </c>
      <c r="R74" s="1233"/>
      <c r="S74" s="1234"/>
      <c r="T74" s="1233"/>
      <c r="U74" s="1234"/>
      <c r="V74" s="563"/>
      <c r="W74" s="1208"/>
      <c r="X74" s="586"/>
      <c r="Y74" s="590"/>
      <c r="Z74" s="590" t="str">
        <f t="shared" si="2"/>
        <v/>
      </c>
      <c r="AA74" s="590"/>
      <c r="AB74" s="590"/>
      <c r="AC74" s="590"/>
      <c r="AD74" s="586"/>
      <c r="AE74" s="586"/>
      <c r="AF74" s="586"/>
      <c r="AG74" s="586"/>
      <c r="AH74" s="586"/>
      <c r="AI74" s="586"/>
      <c r="AJ74" s="586"/>
    </row>
    <row r="75" spans="1:36" s="524" customFormat="1" ht="15" customHeight="1">
      <c r="A75" s="1238"/>
      <c r="B75" s="1238"/>
      <c r="C75" s="1238"/>
      <c r="D75" s="1238"/>
      <c r="E75" s="1238"/>
      <c r="F75" s="1238"/>
      <c r="G75" s="886"/>
      <c r="H75" s="884"/>
      <c r="I75" s="1238"/>
      <c r="J75" s="1238"/>
      <c r="K75" s="891"/>
      <c r="L75" s="539"/>
      <c r="M75" s="558" t="s">
        <v>25</v>
      </c>
      <c r="N75" s="565"/>
      <c r="O75" s="565"/>
      <c r="P75" s="565"/>
      <c r="Q75" s="565"/>
      <c r="R75" s="565"/>
      <c r="S75" s="565"/>
      <c r="T75" s="565"/>
      <c r="U75" s="565"/>
      <c r="V75" s="561"/>
      <c r="W75" s="1208"/>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38"/>
      <c r="B76" s="1238"/>
      <c r="C76" s="1238"/>
      <c r="D76" s="1238"/>
      <c r="E76" s="1238"/>
      <c r="F76" s="886"/>
      <c r="G76" s="886"/>
      <c r="H76" s="884"/>
      <c r="I76" s="1238"/>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38"/>
      <c r="B77" s="1238"/>
      <c r="C77" s="1238"/>
      <c r="D77" s="1238"/>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38"/>
      <c r="B78" s="1238"/>
      <c r="C78" s="1238"/>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38"/>
      <c r="B79" s="1238"/>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38"/>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4"/>
      <c r="M81" s="566" t="s">
        <v>308</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50</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38">
        <v>1</v>
      </c>
      <c r="B85" s="920"/>
      <c r="C85" s="920"/>
      <c r="D85" s="920"/>
      <c r="E85" s="921"/>
      <c r="F85" s="922"/>
      <c r="G85" s="920"/>
      <c r="H85" s="920"/>
      <c r="I85" s="923"/>
      <c r="J85" s="918"/>
      <c r="K85" s="927">
        <v>1</v>
      </c>
      <c r="L85" s="594">
        <f>mergeValue(A85)</f>
        <v>1</v>
      </c>
      <c r="M85" s="642" t="s">
        <v>20</v>
      </c>
      <c r="N85" s="581"/>
      <c r="O85" s="1289"/>
      <c r="P85" s="1290"/>
      <c r="Q85" s="1290"/>
      <c r="R85" s="1290"/>
      <c r="S85" s="1290"/>
      <c r="T85" s="1290"/>
      <c r="U85" s="1290"/>
      <c r="V85" s="1291"/>
      <c r="W85" s="631" t="s">
        <v>658</v>
      </c>
      <c r="X85" s="586"/>
      <c r="Y85" s="586"/>
      <c r="Z85" s="586"/>
      <c r="AA85" s="586"/>
      <c r="AB85" s="586"/>
      <c r="AC85" s="586"/>
      <c r="AD85" s="586"/>
      <c r="AE85" s="586"/>
      <c r="AF85" s="586"/>
      <c r="AG85" s="586"/>
      <c r="AH85" s="586"/>
      <c r="AI85" s="586"/>
    </row>
    <row r="86" spans="1:36" s="524" customFormat="1" ht="22.5">
      <c r="A86" s="1238"/>
      <c r="B86" s="1238">
        <v>1</v>
      </c>
      <c r="C86" s="920"/>
      <c r="D86" s="920"/>
      <c r="E86" s="922"/>
      <c r="F86" s="922"/>
      <c r="G86" s="920"/>
      <c r="H86" s="920"/>
      <c r="I86" s="917"/>
      <c r="J86" s="916"/>
      <c r="K86" s="927">
        <v>1</v>
      </c>
      <c r="L86" s="594" t="str">
        <f>mergeValue(A86) &amp;"."&amp; mergeValue(B86)</f>
        <v>1.1</v>
      </c>
      <c r="M86" s="547" t="s">
        <v>16</v>
      </c>
      <c r="N86" s="581"/>
      <c r="O86" s="1289"/>
      <c r="P86" s="1290"/>
      <c r="Q86" s="1290"/>
      <c r="R86" s="1290"/>
      <c r="S86" s="1290"/>
      <c r="T86" s="1290"/>
      <c r="U86" s="1290"/>
      <c r="V86" s="1291"/>
      <c r="W86" s="631" t="s">
        <v>477</v>
      </c>
      <c r="X86" s="586"/>
      <c r="Y86" s="586"/>
      <c r="Z86" s="586"/>
      <c r="AA86" s="586"/>
      <c r="AB86" s="586"/>
      <c r="AC86" s="586"/>
      <c r="AD86" s="586"/>
      <c r="AE86" s="586"/>
      <c r="AF86" s="586"/>
      <c r="AG86" s="586"/>
      <c r="AH86" s="586"/>
      <c r="AI86" s="586"/>
    </row>
    <row r="87" spans="1:36" s="524" customFormat="1" ht="22.5">
      <c r="A87" s="1238"/>
      <c r="B87" s="1238"/>
      <c r="C87" s="1238">
        <v>1</v>
      </c>
      <c r="D87" s="920"/>
      <c r="E87" s="922"/>
      <c r="F87" s="922"/>
      <c r="G87" s="920"/>
      <c r="H87" s="920"/>
      <c r="I87" s="924"/>
      <c r="J87" s="916"/>
      <c r="K87" s="927">
        <v>1</v>
      </c>
      <c r="L87" s="594" t="str">
        <f>mergeValue(A87) &amp;"."&amp; mergeValue(B87)&amp;"."&amp; mergeValue(C87)</f>
        <v>1.1.1</v>
      </c>
      <c r="M87" s="548" t="s">
        <v>7</v>
      </c>
      <c r="N87" s="581"/>
      <c r="O87" s="1289"/>
      <c r="P87" s="1290"/>
      <c r="Q87" s="1290"/>
      <c r="R87" s="1290"/>
      <c r="S87" s="1290"/>
      <c r="T87" s="1290"/>
      <c r="U87" s="1290"/>
      <c r="V87" s="1291"/>
      <c r="W87" s="631" t="s">
        <v>633</v>
      </c>
      <c r="X87" s="586"/>
      <c r="Y87" s="586"/>
      <c r="Z87" s="586"/>
      <c r="AA87" s="586"/>
      <c r="AB87" s="586"/>
      <c r="AC87" s="586"/>
      <c r="AD87" s="586"/>
      <c r="AE87" s="586"/>
      <c r="AF87" s="586"/>
      <c r="AG87" s="586"/>
      <c r="AH87" s="586"/>
      <c r="AI87" s="586"/>
    </row>
    <row r="88" spans="1:36" s="524" customFormat="1" ht="22.5">
      <c r="A88" s="1238"/>
      <c r="B88" s="1238"/>
      <c r="C88" s="1238"/>
      <c r="D88" s="1238">
        <v>1</v>
      </c>
      <c r="E88" s="922"/>
      <c r="F88" s="922"/>
      <c r="G88" s="920"/>
      <c r="H88" s="920"/>
      <c r="I88" s="1238">
        <v>1</v>
      </c>
      <c r="J88" s="916"/>
      <c r="K88" s="927">
        <v>1</v>
      </c>
      <c r="L88" s="594" t="str">
        <f>mergeValue(A88) &amp;"."&amp; mergeValue(B88)&amp;"."&amp; mergeValue(C88)&amp;"."&amp; mergeValue(D88)</f>
        <v>1.1.1.1</v>
      </c>
      <c r="M88" s="549" t="s">
        <v>22</v>
      </c>
      <c r="N88" s="581"/>
      <c r="O88" s="1289"/>
      <c r="P88" s="1290"/>
      <c r="Q88" s="1290"/>
      <c r="R88" s="1290"/>
      <c r="S88" s="1290"/>
      <c r="T88" s="1290"/>
      <c r="U88" s="1290"/>
      <c r="V88" s="1291"/>
      <c r="W88" s="631" t="s">
        <v>634</v>
      </c>
      <c r="X88" s="586"/>
      <c r="Y88" s="586"/>
      <c r="Z88" s="586"/>
      <c r="AA88" s="586"/>
      <c r="AB88" s="586"/>
      <c r="AC88" s="586"/>
      <c r="AD88" s="586"/>
      <c r="AE88" s="586"/>
      <c r="AF88" s="586"/>
      <c r="AG88" s="586"/>
      <c r="AH88" s="586"/>
      <c r="AI88" s="586"/>
    </row>
    <row r="89" spans="1:36" s="524" customFormat="1" ht="11.25" hidden="1" customHeight="1">
      <c r="A89" s="1238"/>
      <c r="B89" s="1238"/>
      <c r="C89" s="1238"/>
      <c r="D89" s="1238"/>
      <c r="E89" s="1238">
        <v>1</v>
      </c>
      <c r="F89" s="922"/>
      <c r="G89" s="920"/>
      <c r="H89" s="920"/>
      <c r="I89" s="1238"/>
      <c r="J89" s="922"/>
      <c r="K89" s="927">
        <v>1</v>
      </c>
      <c r="L89" s="594"/>
      <c r="M89" s="555"/>
      <c r="N89" s="582"/>
      <c r="O89" s="1292"/>
      <c r="P89" s="1293"/>
      <c r="Q89" s="1293"/>
      <c r="R89" s="1293"/>
      <c r="S89" s="1293"/>
      <c r="T89" s="1293"/>
      <c r="U89" s="1293"/>
      <c r="V89" s="1294"/>
      <c r="W89" s="560"/>
      <c r="X89" s="586"/>
      <c r="Y89" s="586"/>
      <c r="Z89" s="586"/>
      <c r="AA89" s="586"/>
      <c r="AB89" s="586"/>
      <c r="AC89" s="586"/>
      <c r="AD89" s="586"/>
      <c r="AE89" s="586"/>
      <c r="AF89" s="586"/>
      <c r="AG89" s="586"/>
      <c r="AH89" s="586"/>
      <c r="AI89" s="586"/>
    </row>
    <row r="90" spans="1:36" s="524" customFormat="1" ht="90">
      <c r="A90" s="1238"/>
      <c r="B90" s="1238"/>
      <c r="C90" s="1238"/>
      <c r="D90" s="1238"/>
      <c r="E90" s="1238"/>
      <c r="F90" s="1238">
        <v>1</v>
      </c>
      <c r="G90" s="920"/>
      <c r="H90" s="920"/>
      <c r="I90" s="1238"/>
      <c r="J90" s="1258"/>
      <c r="K90" s="927">
        <v>1</v>
      </c>
      <c r="L90" s="594" t="str">
        <f>mergeValue(A90) &amp;"."&amp; mergeValue(B90)&amp;"."&amp; mergeValue(C90)&amp;"."&amp; mergeValue(D90)&amp;"."&amp;  mergeValue(F90)</f>
        <v>1.1.1.1.1</v>
      </c>
      <c r="M90" s="555" t="s">
        <v>10</v>
      </c>
      <c r="N90" s="582"/>
      <c r="O90" s="1241"/>
      <c r="P90" s="1242"/>
      <c r="Q90" s="1242"/>
      <c r="R90" s="1242"/>
      <c r="S90" s="1242"/>
      <c r="T90" s="1242"/>
      <c r="U90" s="1242"/>
      <c r="V90" s="1243"/>
      <c r="W90" s="631" t="s">
        <v>635</v>
      </c>
      <c r="X90" s="586"/>
      <c r="Y90" s="590" t="str">
        <f>strCheckUnique(Z90:Z93)</f>
        <v/>
      </c>
      <c r="Z90" s="586"/>
      <c r="AA90" s="590"/>
      <c r="AB90" s="586"/>
      <c r="AC90" s="586"/>
      <c r="AD90" s="586"/>
      <c r="AE90" s="586"/>
      <c r="AF90" s="586"/>
      <c r="AG90" s="586"/>
      <c r="AH90" s="586"/>
      <c r="AI90" s="586"/>
    </row>
    <row r="91" spans="1:36" s="524" customFormat="1" ht="192" customHeight="1">
      <c r="A91" s="1238"/>
      <c r="B91" s="1238"/>
      <c r="C91" s="1238"/>
      <c r="D91" s="1238"/>
      <c r="E91" s="1238"/>
      <c r="F91" s="1238"/>
      <c r="G91" s="920">
        <v>1</v>
      </c>
      <c r="H91" s="920"/>
      <c r="I91" s="1238"/>
      <c r="J91" s="1258"/>
      <c r="K91" s="919"/>
      <c r="L91" s="594" t="str">
        <f>mergeValue(A91) &amp;"."&amp; mergeValue(B91)&amp;"."&amp; mergeValue(C91)&amp;"."&amp; mergeValue(D91)&amp;"."&amp;  mergeValue(F91)&amp;"."&amp;  mergeValue(G91)</f>
        <v>1.1.1.1.1.1</v>
      </c>
      <c r="M91" s="1066"/>
      <c r="N91" s="587"/>
      <c r="O91" s="563"/>
      <c r="P91" s="563"/>
      <c r="Q91" s="563"/>
      <c r="R91" s="1248"/>
      <c r="S91" s="1234" t="s">
        <v>83</v>
      </c>
      <c r="T91" s="1248"/>
      <c r="U91" s="1234" t="s">
        <v>83</v>
      </c>
      <c r="V91" s="538"/>
      <c r="W91" s="1208"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38"/>
      <c r="B92" s="1238"/>
      <c r="C92" s="1238"/>
      <c r="D92" s="1238"/>
      <c r="E92" s="1238"/>
      <c r="F92" s="1238"/>
      <c r="G92" s="920"/>
      <c r="H92" s="920"/>
      <c r="I92" s="1238"/>
      <c r="J92" s="1258"/>
      <c r="K92" s="927">
        <v>1</v>
      </c>
      <c r="L92" s="601"/>
      <c r="M92" s="647"/>
      <c r="N92" s="587"/>
      <c r="O92" s="563"/>
      <c r="P92" s="563"/>
      <c r="Q92" s="585" t="str">
        <f>R91 &amp; "-" &amp; T91</f>
        <v>-</v>
      </c>
      <c r="R92" s="1248"/>
      <c r="S92" s="1234"/>
      <c r="T92" s="1248"/>
      <c r="U92" s="1234"/>
      <c r="V92" s="538"/>
      <c r="W92" s="1208"/>
      <c r="X92" s="586"/>
      <c r="Y92" s="590"/>
      <c r="Z92" s="590"/>
      <c r="AA92" s="590"/>
      <c r="AB92" s="590"/>
      <c r="AC92" s="590"/>
      <c r="AD92" s="586"/>
      <c r="AE92" s="586"/>
      <c r="AF92" s="586"/>
      <c r="AG92" s="586"/>
      <c r="AH92" s="586"/>
      <c r="AI92" s="586"/>
    </row>
    <row r="93" spans="1:36" s="523" customFormat="1" ht="15" customHeight="1">
      <c r="A93" s="1238"/>
      <c r="B93" s="1238"/>
      <c r="C93" s="1238"/>
      <c r="D93" s="1238"/>
      <c r="E93" s="1238"/>
      <c r="F93" s="1238"/>
      <c r="G93" s="920"/>
      <c r="H93" s="920"/>
      <c r="I93" s="1238"/>
      <c r="J93" s="1258"/>
      <c r="K93" s="927">
        <v>1</v>
      </c>
      <c r="L93" s="539"/>
      <c r="M93" s="557" t="s">
        <v>25</v>
      </c>
      <c r="N93" s="552"/>
      <c r="O93" s="546"/>
      <c r="P93" s="546"/>
      <c r="Q93" s="546"/>
      <c r="R93" s="574"/>
      <c r="S93" s="565"/>
      <c r="T93" s="564"/>
      <c r="U93" s="552"/>
      <c r="V93" s="561"/>
      <c r="W93" s="1208"/>
      <c r="X93" s="588"/>
      <c r="Y93" s="588"/>
      <c r="Z93" s="588"/>
      <c r="AA93" s="588"/>
      <c r="AB93" s="588"/>
      <c r="AC93" s="588"/>
      <c r="AD93" s="588"/>
      <c r="AE93" s="588"/>
      <c r="AF93" s="588"/>
      <c r="AG93" s="588"/>
      <c r="AH93" s="588"/>
      <c r="AI93" s="588"/>
    </row>
    <row r="94" spans="1:36" s="523" customFormat="1" ht="15" customHeight="1">
      <c r="A94" s="1238"/>
      <c r="B94" s="1238"/>
      <c r="C94" s="1238"/>
      <c r="D94" s="1238"/>
      <c r="E94" s="1238"/>
      <c r="F94" s="922"/>
      <c r="G94" s="922"/>
      <c r="H94" s="920"/>
      <c r="I94" s="1238"/>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38"/>
      <c r="B95" s="1238"/>
      <c r="C95" s="1238"/>
      <c r="D95" s="1238"/>
      <c r="E95" s="922"/>
      <c r="F95" s="922"/>
      <c r="G95" s="922"/>
      <c r="H95" s="920"/>
      <c r="I95" s="1238"/>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38"/>
      <c r="B96" s="1238"/>
      <c r="C96" s="1238"/>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148" s="523" customFormat="1" ht="15" customHeight="1">
      <c r="A97" s="1238"/>
      <c r="B97" s="1238"/>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148" s="523" customFormat="1" ht="15" customHeight="1">
      <c r="A98" s="1238"/>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148" s="523" customFormat="1" ht="15" customHeight="1">
      <c r="A99" s="914"/>
      <c r="B99" s="914"/>
      <c r="C99" s="914"/>
      <c r="D99" s="914"/>
      <c r="E99" s="914"/>
      <c r="F99" s="914"/>
      <c r="G99" s="914"/>
      <c r="H99" s="914"/>
      <c r="I99" s="914"/>
      <c r="J99" s="914"/>
      <c r="K99" s="914"/>
      <c r="L99" s="494"/>
      <c r="M99" s="566" t="s">
        <v>308</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148"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148" s="35" customFormat="1" ht="17.100000000000001" customHeight="1">
      <c r="G101" s="35" t="s">
        <v>13</v>
      </c>
      <c r="I101" s="35" t="s">
        <v>67</v>
      </c>
      <c r="V101" s="158"/>
    </row>
    <row r="102" spans="1:148" ht="17.100000000000001" customHeight="1">
      <c r="X102" s="471"/>
      <c r="Y102" s="43"/>
      <c r="Z102" s="43"/>
    </row>
    <row r="103" spans="1:148" s="524" customFormat="1" ht="270">
      <c r="A103" s="1238">
        <v>1</v>
      </c>
      <c r="B103" s="1076"/>
      <c r="C103" s="1076"/>
      <c r="D103" s="1076"/>
      <c r="E103" s="1077"/>
      <c r="F103" s="1078"/>
      <c r="G103" s="1076"/>
      <c r="H103" s="1076"/>
      <c r="I103" s="1057"/>
      <c r="J103" s="1062"/>
      <c r="K103" s="1062"/>
      <c r="L103" s="594">
        <f>mergeValue(A103)</f>
        <v>1</v>
      </c>
      <c r="M103" s="642" t="s">
        <v>20</v>
      </c>
      <c r="N103" s="581"/>
      <c r="O103" s="1289"/>
      <c r="P103" s="1290"/>
      <c r="Q103" s="1290"/>
      <c r="R103" s="1290"/>
      <c r="S103" s="1290"/>
      <c r="T103" s="1290"/>
      <c r="U103" s="1290"/>
      <c r="V103" s="1290"/>
      <c r="W103" s="1290"/>
      <c r="X103" s="1290"/>
      <c r="Y103" s="1290"/>
      <c r="Z103" s="1290"/>
      <c r="AA103" s="1290"/>
      <c r="AB103" s="1290"/>
      <c r="AC103" s="1290"/>
      <c r="AD103" s="1290"/>
      <c r="AE103" s="1290"/>
      <c r="AF103" s="1290"/>
      <c r="AG103" s="1290"/>
      <c r="AH103" s="1290"/>
      <c r="AI103" s="1290"/>
      <c r="AJ103" s="1290"/>
      <c r="AK103" s="1290"/>
      <c r="AL103" s="1290"/>
      <c r="AM103" s="1290"/>
      <c r="AN103" s="1290"/>
      <c r="AO103" s="1290"/>
      <c r="AP103" s="1290"/>
      <c r="AQ103" s="1290"/>
      <c r="AR103" s="1290"/>
      <c r="AS103" s="1290"/>
      <c r="AT103" s="1290"/>
      <c r="AU103" s="1290"/>
      <c r="AV103" s="1290"/>
      <c r="AW103" s="1290"/>
      <c r="AX103" s="1290"/>
      <c r="AY103" s="1290"/>
      <c r="AZ103" s="1290"/>
      <c r="BA103" s="1290"/>
      <c r="BB103" s="1290"/>
      <c r="BC103" s="1290"/>
      <c r="BD103" s="1290"/>
      <c r="BE103" s="1290"/>
      <c r="BF103" s="1290"/>
      <c r="BG103" s="1290"/>
      <c r="BH103" s="1290"/>
      <c r="BI103" s="1290"/>
      <c r="BJ103" s="1290"/>
      <c r="BK103" s="1290"/>
      <c r="BL103" s="1290"/>
      <c r="BM103" s="1290"/>
      <c r="BN103" s="1290"/>
      <c r="BO103" s="1290"/>
      <c r="BP103" s="1290"/>
      <c r="BQ103" s="1290"/>
      <c r="BR103" s="1290"/>
      <c r="BS103" s="1290"/>
      <c r="BT103" s="1290"/>
      <c r="BU103" s="1290"/>
      <c r="BV103" s="1290"/>
      <c r="BW103" s="1290"/>
      <c r="BX103" s="1290"/>
      <c r="BY103" s="1290"/>
      <c r="BZ103" s="1290"/>
      <c r="CA103" s="1290"/>
      <c r="CB103" s="1290"/>
      <c r="CC103" s="1290"/>
      <c r="CD103" s="1290"/>
      <c r="CE103" s="1290"/>
      <c r="CF103" s="1290"/>
      <c r="CG103" s="1290"/>
      <c r="CH103" s="1290"/>
      <c r="CI103" s="1290"/>
      <c r="CJ103" s="1290"/>
      <c r="CK103" s="1290"/>
      <c r="CL103" s="1290"/>
      <c r="CM103" s="1290"/>
      <c r="CN103" s="1290"/>
      <c r="CO103" s="1290"/>
      <c r="CP103" s="1290"/>
      <c r="CQ103" s="1290"/>
      <c r="CR103" s="1290"/>
      <c r="CS103" s="1290"/>
      <c r="CT103" s="1290"/>
      <c r="CU103" s="1290"/>
      <c r="CV103" s="1290"/>
      <c r="CW103" s="1290"/>
      <c r="CX103" s="1290"/>
      <c r="CY103" s="1290"/>
      <c r="CZ103" s="1290"/>
      <c r="DA103" s="1290"/>
      <c r="DB103" s="1290"/>
      <c r="DC103" s="1290"/>
      <c r="DD103" s="1290"/>
      <c r="DE103" s="1290"/>
      <c r="DF103" s="1290"/>
      <c r="DG103" s="1290"/>
      <c r="DH103" s="1290"/>
      <c r="DI103" s="1290"/>
      <c r="DJ103" s="1290"/>
      <c r="DK103" s="1290"/>
      <c r="DL103" s="1290"/>
      <c r="DM103" s="1290"/>
      <c r="DN103" s="1290"/>
      <c r="DO103" s="1290"/>
      <c r="DP103" s="1290"/>
      <c r="DQ103" s="1290"/>
      <c r="DR103" s="1290"/>
      <c r="DS103" s="1290"/>
      <c r="DT103" s="1290"/>
      <c r="DU103" s="1290"/>
      <c r="DV103" s="1290"/>
      <c r="DW103" s="1290"/>
      <c r="DX103" s="1290"/>
      <c r="DY103" s="1290"/>
      <c r="DZ103" s="1290"/>
      <c r="EA103" s="1290"/>
      <c r="EB103" s="1290"/>
      <c r="EC103" s="1290"/>
      <c r="ED103" s="1290"/>
      <c r="EE103" s="1291"/>
      <c r="EF103" s="631" t="s">
        <v>476</v>
      </c>
      <c r="EG103" s="586"/>
      <c r="EH103" s="586"/>
      <c r="EI103" s="586"/>
      <c r="EJ103" s="586"/>
      <c r="EK103" s="586"/>
      <c r="EL103" s="586"/>
      <c r="EM103" s="586"/>
      <c r="EN103" s="586"/>
      <c r="EO103" s="586"/>
      <c r="EP103" s="586"/>
      <c r="EQ103" s="586"/>
      <c r="ER103" s="586"/>
    </row>
    <row r="104" spans="1:148" s="524" customFormat="1" ht="371.25">
      <c r="A104" s="1238"/>
      <c r="B104" s="1238">
        <v>1</v>
      </c>
      <c r="C104" s="1076"/>
      <c r="D104" s="1076"/>
      <c r="E104" s="1078"/>
      <c r="F104" s="1078"/>
      <c r="G104" s="1076"/>
      <c r="H104" s="1076"/>
      <c r="I104" s="1064"/>
      <c r="J104" s="1059"/>
      <c r="K104" s="1058"/>
      <c r="L104" s="594" t="str">
        <f>mergeValue(A104) &amp;"."&amp; mergeValue(B104)</f>
        <v>1.1</v>
      </c>
      <c r="M104" s="547" t="s">
        <v>16</v>
      </c>
      <c r="N104" s="581"/>
      <c r="O104" s="1289"/>
      <c r="P104" s="1290"/>
      <c r="Q104" s="1290"/>
      <c r="R104" s="1290"/>
      <c r="S104" s="1290"/>
      <c r="T104" s="1290"/>
      <c r="U104" s="1290"/>
      <c r="V104" s="1290"/>
      <c r="W104" s="1290"/>
      <c r="X104" s="1290"/>
      <c r="Y104" s="1290"/>
      <c r="Z104" s="1290"/>
      <c r="AA104" s="1290"/>
      <c r="AB104" s="1290"/>
      <c r="AC104" s="1290"/>
      <c r="AD104" s="1290"/>
      <c r="AE104" s="1290"/>
      <c r="AF104" s="1290"/>
      <c r="AG104" s="1290"/>
      <c r="AH104" s="1290"/>
      <c r="AI104" s="1290"/>
      <c r="AJ104" s="1290"/>
      <c r="AK104" s="1290"/>
      <c r="AL104" s="1290"/>
      <c r="AM104" s="1290"/>
      <c r="AN104" s="1290"/>
      <c r="AO104" s="1290"/>
      <c r="AP104" s="1290"/>
      <c r="AQ104" s="1290"/>
      <c r="AR104" s="1290"/>
      <c r="AS104" s="1290"/>
      <c r="AT104" s="1290"/>
      <c r="AU104" s="1290"/>
      <c r="AV104" s="1290"/>
      <c r="AW104" s="1290"/>
      <c r="AX104" s="1290"/>
      <c r="AY104" s="1290"/>
      <c r="AZ104" s="1290"/>
      <c r="BA104" s="1290"/>
      <c r="BB104" s="1290"/>
      <c r="BC104" s="1290"/>
      <c r="BD104" s="1290"/>
      <c r="BE104" s="1290"/>
      <c r="BF104" s="1290"/>
      <c r="BG104" s="1290"/>
      <c r="BH104" s="1290"/>
      <c r="BI104" s="1290"/>
      <c r="BJ104" s="1290"/>
      <c r="BK104" s="1290"/>
      <c r="BL104" s="1290"/>
      <c r="BM104" s="1290"/>
      <c r="BN104" s="1290"/>
      <c r="BO104" s="1290"/>
      <c r="BP104" s="1290"/>
      <c r="BQ104" s="1290"/>
      <c r="BR104" s="1290"/>
      <c r="BS104" s="1290"/>
      <c r="BT104" s="1290"/>
      <c r="BU104" s="1290"/>
      <c r="BV104" s="1290"/>
      <c r="BW104" s="1290"/>
      <c r="BX104" s="1290"/>
      <c r="BY104" s="1290"/>
      <c r="BZ104" s="1290"/>
      <c r="CA104" s="1290"/>
      <c r="CB104" s="1290"/>
      <c r="CC104" s="1290"/>
      <c r="CD104" s="1290"/>
      <c r="CE104" s="1290"/>
      <c r="CF104" s="1290"/>
      <c r="CG104" s="1290"/>
      <c r="CH104" s="1290"/>
      <c r="CI104" s="1290"/>
      <c r="CJ104" s="1290"/>
      <c r="CK104" s="1290"/>
      <c r="CL104" s="1290"/>
      <c r="CM104" s="1290"/>
      <c r="CN104" s="1290"/>
      <c r="CO104" s="1290"/>
      <c r="CP104" s="1290"/>
      <c r="CQ104" s="1290"/>
      <c r="CR104" s="1290"/>
      <c r="CS104" s="1290"/>
      <c r="CT104" s="1290"/>
      <c r="CU104" s="1290"/>
      <c r="CV104" s="1290"/>
      <c r="CW104" s="1290"/>
      <c r="CX104" s="1290"/>
      <c r="CY104" s="1290"/>
      <c r="CZ104" s="1290"/>
      <c r="DA104" s="1290"/>
      <c r="DB104" s="1290"/>
      <c r="DC104" s="1290"/>
      <c r="DD104" s="1290"/>
      <c r="DE104" s="1290"/>
      <c r="DF104" s="1290"/>
      <c r="DG104" s="1290"/>
      <c r="DH104" s="1290"/>
      <c r="DI104" s="1290"/>
      <c r="DJ104" s="1290"/>
      <c r="DK104" s="1290"/>
      <c r="DL104" s="1290"/>
      <c r="DM104" s="1290"/>
      <c r="DN104" s="1290"/>
      <c r="DO104" s="1290"/>
      <c r="DP104" s="1290"/>
      <c r="DQ104" s="1290"/>
      <c r="DR104" s="1290"/>
      <c r="DS104" s="1290"/>
      <c r="DT104" s="1290"/>
      <c r="DU104" s="1290"/>
      <c r="DV104" s="1290"/>
      <c r="DW104" s="1290"/>
      <c r="DX104" s="1290"/>
      <c r="DY104" s="1290"/>
      <c r="DZ104" s="1290"/>
      <c r="EA104" s="1290"/>
      <c r="EB104" s="1290"/>
      <c r="EC104" s="1290"/>
      <c r="ED104" s="1290"/>
      <c r="EE104" s="1291"/>
      <c r="EF104" s="631" t="s">
        <v>477</v>
      </c>
      <c r="EG104" s="586"/>
      <c r="EH104" s="586"/>
      <c r="EI104" s="586"/>
      <c r="EJ104" s="586"/>
      <c r="EK104" s="586"/>
      <c r="EL104" s="586"/>
      <c r="EM104" s="586"/>
      <c r="EN104" s="586"/>
      <c r="EO104" s="586"/>
      <c r="EP104" s="586"/>
      <c r="EQ104" s="586"/>
      <c r="ER104" s="586"/>
    </row>
    <row r="105" spans="1:148" s="524" customFormat="1" ht="360">
      <c r="A105" s="1238"/>
      <c r="B105" s="1238"/>
      <c r="C105" s="1238">
        <v>1</v>
      </c>
      <c r="D105" s="1076"/>
      <c r="E105" s="1078"/>
      <c r="F105" s="1078"/>
      <c r="G105" s="1076"/>
      <c r="H105" s="1076"/>
      <c r="I105" s="1064"/>
      <c r="J105" s="1059"/>
      <c r="K105" s="1058"/>
      <c r="L105" s="594" t="str">
        <f>mergeValue(A105) &amp;"."&amp; mergeValue(B105)&amp;"."&amp; mergeValue(C105)</f>
        <v>1.1.1</v>
      </c>
      <c r="M105" s="548" t="s">
        <v>7</v>
      </c>
      <c r="N105" s="581"/>
      <c r="O105" s="1289"/>
      <c r="P105" s="1290"/>
      <c r="Q105" s="1290"/>
      <c r="R105" s="1290"/>
      <c r="S105" s="1290"/>
      <c r="T105" s="1290"/>
      <c r="U105" s="1290"/>
      <c r="V105" s="1290"/>
      <c r="W105" s="1290"/>
      <c r="X105" s="1290"/>
      <c r="Y105" s="1290"/>
      <c r="Z105" s="1290"/>
      <c r="AA105" s="1290"/>
      <c r="AB105" s="1290"/>
      <c r="AC105" s="1290"/>
      <c r="AD105" s="1290"/>
      <c r="AE105" s="1290"/>
      <c r="AF105" s="1290"/>
      <c r="AG105" s="1290"/>
      <c r="AH105" s="1290"/>
      <c r="AI105" s="1290"/>
      <c r="AJ105" s="1290"/>
      <c r="AK105" s="1290"/>
      <c r="AL105" s="1290"/>
      <c r="AM105" s="1290"/>
      <c r="AN105" s="1290"/>
      <c r="AO105" s="1290"/>
      <c r="AP105" s="1290"/>
      <c r="AQ105" s="1290"/>
      <c r="AR105" s="1290"/>
      <c r="AS105" s="1290"/>
      <c r="AT105" s="1290"/>
      <c r="AU105" s="1290"/>
      <c r="AV105" s="1290"/>
      <c r="AW105" s="1290"/>
      <c r="AX105" s="1290"/>
      <c r="AY105" s="1290"/>
      <c r="AZ105" s="1290"/>
      <c r="BA105" s="1290"/>
      <c r="BB105" s="1290"/>
      <c r="BC105" s="1290"/>
      <c r="BD105" s="1290"/>
      <c r="BE105" s="1290"/>
      <c r="BF105" s="1290"/>
      <c r="BG105" s="1290"/>
      <c r="BH105" s="1290"/>
      <c r="BI105" s="1290"/>
      <c r="BJ105" s="1290"/>
      <c r="BK105" s="1290"/>
      <c r="BL105" s="1290"/>
      <c r="BM105" s="1290"/>
      <c r="BN105" s="1290"/>
      <c r="BO105" s="1290"/>
      <c r="BP105" s="1290"/>
      <c r="BQ105" s="1290"/>
      <c r="BR105" s="1290"/>
      <c r="BS105" s="1290"/>
      <c r="BT105" s="1290"/>
      <c r="BU105" s="1290"/>
      <c r="BV105" s="1290"/>
      <c r="BW105" s="1290"/>
      <c r="BX105" s="1290"/>
      <c r="BY105" s="1290"/>
      <c r="BZ105" s="1290"/>
      <c r="CA105" s="1290"/>
      <c r="CB105" s="1290"/>
      <c r="CC105" s="1290"/>
      <c r="CD105" s="1290"/>
      <c r="CE105" s="1290"/>
      <c r="CF105" s="1290"/>
      <c r="CG105" s="1290"/>
      <c r="CH105" s="1290"/>
      <c r="CI105" s="1290"/>
      <c r="CJ105" s="1290"/>
      <c r="CK105" s="1290"/>
      <c r="CL105" s="1290"/>
      <c r="CM105" s="1290"/>
      <c r="CN105" s="1290"/>
      <c r="CO105" s="1290"/>
      <c r="CP105" s="1290"/>
      <c r="CQ105" s="1290"/>
      <c r="CR105" s="1290"/>
      <c r="CS105" s="1290"/>
      <c r="CT105" s="1290"/>
      <c r="CU105" s="1290"/>
      <c r="CV105" s="1290"/>
      <c r="CW105" s="1290"/>
      <c r="CX105" s="1290"/>
      <c r="CY105" s="1290"/>
      <c r="CZ105" s="1290"/>
      <c r="DA105" s="1290"/>
      <c r="DB105" s="1290"/>
      <c r="DC105" s="1290"/>
      <c r="DD105" s="1290"/>
      <c r="DE105" s="1290"/>
      <c r="DF105" s="1290"/>
      <c r="DG105" s="1290"/>
      <c r="DH105" s="1290"/>
      <c r="DI105" s="1290"/>
      <c r="DJ105" s="1290"/>
      <c r="DK105" s="1290"/>
      <c r="DL105" s="1290"/>
      <c r="DM105" s="1290"/>
      <c r="DN105" s="1290"/>
      <c r="DO105" s="1290"/>
      <c r="DP105" s="1290"/>
      <c r="DQ105" s="1290"/>
      <c r="DR105" s="1290"/>
      <c r="DS105" s="1290"/>
      <c r="DT105" s="1290"/>
      <c r="DU105" s="1290"/>
      <c r="DV105" s="1290"/>
      <c r="DW105" s="1290"/>
      <c r="DX105" s="1290"/>
      <c r="DY105" s="1290"/>
      <c r="DZ105" s="1290"/>
      <c r="EA105" s="1290"/>
      <c r="EB105" s="1290"/>
      <c r="EC105" s="1290"/>
      <c r="ED105" s="1290"/>
      <c r="EE105" s="1291"/>
      <c r="EF105" s="631" t="s">
        <v>633</v>
      </c>
      <c r="EG105" s="586"/>
      <c r="EH105" s="586"/>
      <c r="EI105" s="586"/>
      <c r="EJ105" s="586"/>
      <c r="EK105" s="586"/>
      <c r="EL105" s="586"/>
      <c r="EM105" s="586"/>
      <c r="EN105" s="586"/>
      <c r="EO105" s="586"/>
      <c r="EP105" s="586"/>
      <c r="EQ105" s="586"/>
      <c r="ER105" s="586"/>
    </row>
    <row r="106" spans="1:148" s="524" customFormat="1" ht="281.25">
      <c r="A106" s="1238"/>
      <c r="B106" s="1238"/>
      <c r="C106" s="1238"/>
      <c r="D106" s="1238">
        <v>1</v>
      </c>
      <c r="E106" s="1078"/>
      <c r="F106" s="1078"/>
      <c r="G106" s="1076"/>
      <c r="H106" s="1076"/>
      <c r="I106" s="1064"/>
      <c r="J106" s="1059"/>
      <c r="K106" s="1058"/>
      <c r="L106" s="594" t="str">
        <f>mergeValue(A106) &amp;"."&amp; mergeValue(B106)&amp;"."&amp; mergeValue(C106)&amp;"."&amp; mergeValue(D106)</f>
        <v>1.1.1.1</v>
      </c>
      <c r="M106" s="549" t="s">
        <v>22</v>
      </c>
      <c r="N106" s="581"/>
      <c r="O106" s="1289"/>
      <c r="P106" s="1290"/>
      <c r="Q106" s="1290"/>
      <c r="R106" s="1290"/>
      <c r="S106" s="1290"/>
      <c r="T106" s="1290"/>
      <c r="U106" s="1290"/>
      <c r="V106" s="1290"/>
      <c r="W106" s="1290"/>
      <c r="X106" s="1290"/>
      <c r="Y106" s="1290"/>
      <c r="Z106" s="1290"/>
      <c r="AA106" s="1290"/>
      <c r="AB106" s="1290"/>
      <c r="AC106" s="1290"/>
      <c r="AD106" s="1290"/>
      <c r="AE106" s="1290"/>
      <c r="AF106" s="1290"/>
      <c r="AG106" s="1290"/>
      <c r="AH106" s="1290"/>
      <c r="AI106" s="1290"/>
      <c r="AJ106" s="1290"/>
      <c r="AK106" s="1290"/>
      <c r="AL106" s="1290"/>
      <c r="AM106" s="1290"/>
      <c r="AN106" s="1290"/>
      <c r="AO106" s="1290"/>
      <c r="AP106" s="1290"/>
      <c r="AQ106" s="1290"/>
      <c r="AR106" s="1290"/>
      <c r="AS106" s="1290"/>
      <c r="AT106" s="1290"/>
      <c r="AU106" s="1290"/>
      <c r="AV106" s="1290"/>
      <c r="AW106" s="1290"/>
      <c r="AX106" s="1290"/>
      <c r="AY106" s="1290"/>
      <c r="AZ106" s="1290"/>
      <c r="BA106" s="1290"/>
      <c r="BB106" s="1290"/>
      <c r="BC106" s="1290"/>
      <c r="BD106" s="1290"/>
      <c r="BE106" s="1290"/>
      <c r="BF106" s="1290"/>
      <c r="BG106" s="1290"/>
      <c r="BH106" s="1290"/>
      <c r="BI106" s="1290"/>
      <c r="BJ106" s="1290"/>
      <c r="BK106" s="1290"/>
      <c r="BL106" s="1290"/>
      <c r="BM106" s="1290"/>
      <c r="BN106" s="1290"/>
      <c r="BO106" s="1290"/>
      <c r="BP106" s="1290"/>
      <c r="BQ106" s="1290"/>
      <c r="BR106" s="1290"/>
      <c r="BS106" s="1290"/>
      <c r="BT106" s="1290"/>
      <c r="BU106" s="1290"/>
      <c r="BV106" s="1290"/>
      <c r="BW106" s="1290"/>
      <c r="BX106" s="1290"/>
      <c r="BY106" s="1290"/>
      <c r="BZ106" s="1290"/>
      <c r="CA106" s="1290"/>
      <c r="CB106" s="1290"/>
      <c r="CC106" s="1290"/>
      <c r="CD106" s="1290"/>
      <c r="CE106" s="1290"/>
      <c r="CF106" s="1290"/>
      <c r="CG106" s="1290"/>
      <c r="CH106" s="1290"/>
      <c r="CI106" s="1290"/>
      <c r="CJ106" s="1290"/>
      <c r="CK106" s="1290"/>
      <c r="CL106" s="1290"/>
      <c r="CM106" s="1290"/>
      <c r="CN106" s="1290"/>
      <c r="CO106" s="1290"/>
      <c r="CP106" s="1290"/>
      <c r="CQ106" s="1290"/>
      <c r="CR106" s="1290"/>
      <c r="CS106" s="1290"/>
      <c r="CT106" s="1290"/>
      <c r="CU106" s="1290"/>
      <c r="CV106" s="1290"/>
      <c r="CW106" s="1290"/>
      <c r="CX106" s="1290"/>
      <c r="CY106" s="1290"/>
      <c r="CZ106" s="1290"/>
      <c r="DA106" s="1290"/>
      <c r="DB106" s="1290"/>
      <c r="DC106" s="1290"/>
      <c r="DD106" s="1290"/>
      <c r="DE106" s="1290"/>
      <c r="DF106" s="1290"/>
      <c r="DG106" s="1290"/>
      <c r="DH106" s="1290"/>
      <c r="DI106" s="1290"/>
      <c r="DJ106" s="1290"/>
      <c r="DK106" s="1290"/>
      <c r="DL106" s="1290"/>
      <c r="DM106" s="1290"/>
      <c r="DN106" s="1290"/>
      <c r="DO106" s="1290"/>
      <c r="DP106" s="1290"/>
      <c r="DQ106" s="1290"/>
      <c r="DR106" s="1290"/>
      <c r="DS106" s="1290"/>
      <c r="DT106" s="1290"/>
      <c r="DU106" s="1290"/>
      <c r="DV106" s="1290"/>
      <c r="DW106" s="1290"/>
      <c r="DX106" s="1290"/>
      <c r="DY106" s="1290"/>
      <c r="DZ106" s="1290"/>
      <c r="EA106" s="1290"/>
      <c r="EB106" s="1290"/>
      <c r="EC106" s="1290"/>
      <c r="ED106" s="1290"/>
      <c r="EE106" s="1291"/>
      <c r="EF106" s="631" t="s">
        <v>634</v>
      </c>
      <c r="EG106" s="586"/>
      <c r="EH106" s="586"/>
      <c r="EI106" s="586"/>
      <c r="EJ106" s="586"/>
      <c r="EK106" s="586"/>
      <c r="EL106" s="586"/>
      <c r="EM106" s="586"/>
      <c r="EN106" s="586"/>
      <c r="EO106" s="586"/>
      <c r="EP106" s="586"/>
      <c r="EQ106" s="586"/>
      <c r="ER106" s="586"/>
    </row>
    <row r="107" spans="1:148" s="524" customFormat="1" ht="0.2" customHeight="1">
      <c r="A107" s="1238"/>
      <c r="B107" s="1238"/>
      <c r="C107" s="1238"/>
      <c r="D107" s="1238"/>
      <c r="E107" s="1238">
        <v>1</v>
      </c>
      <c r="F107" s="1078"/>
      <c r="G107" s="1076"/>
      <c r="H107" s="1076"/>
      <c r="I107" s="1063"/>
      <c r="J107" s="1059"/>
      <c r="K107" s="1058"/>
      <c r="L107" s="594"/>
      <c r="M107" s="555"/>
      <c r="N107" s="582"/>
      <c r="O107" s="1292"/>
      <c r="P107" s="1293"/>
      <c r="Q107" s="1293"/>
      <c r="R107" s="1293"/>
      <c r="S107" s="1293"/>
      <c r="T107" s="1293"/>
      <c r="U107" s="1293"/>
      <c r="V107" s="1293"/>
      <c r="W107" s="1293"/>
      <c r="X107" s="1293"/>
      <c r="Y107" s="1293"/>
      <c r="Z107" s="1293"/>
      <c r="AA107" s="1293"/>
      <c r="AB107" s="1293"/>
      <c r="AC107" s="1293"/>
      <c r="AD107" s="1293"/>
      <c r="AE107" s="1293"/>
      <c r="AF107" s="1293"/>
      <c r="AG107" s="1293"/>
      <c r="AH107" s="1293"/>
      <c r="AI107" s="1293"/>
      <c r="AJ107" s="1293"/>
      <c r="AK107" s="1293"/>
      <c r="AL107" s="1293"/>
      <c r="AM107" s="1293"/>
      <c r="AN107" s="1293"/>
      <c r="AO107" s="1293"/>
      <c r="AP107" s="1293"/>
      <c r="AQ107" s="1293"/>
      <c r="AR107" s="1293"/>
      <c r="AS107" s="1293"/>
      <c r="AT107" s="1293"/>
      <c r="AU107" s="1293"/>
      <c r="AV107" s="1293"/>
      <c r="AW107" s="1293"/>
      <c r="AX107" s="1293"/>
      <c r="AY107" s="1293"/>
      <c r="AZ107" s="1293"/>
      <c r="BA107" s="1293"/>
      <c r="BB107" s="1293"/>
      <c r="BC107" s="1293"/>
      <c r="BD107" s="1293"/>
      <c r="BE107" s="1293"/>
      <c r="BF107" s="1293"/>
      <c r="BG107" s="1293"/>
      <c r="BH107" s="1293"/>
      <c r="BI107" s="1293"/>
      <c r="BJ107" s="1293"/>
      <c r="BK107" s="1293"/>
      <c r="BL107" s="1293"/>
      <c r="BM107" s="1293"/>
      <c r="BN107" s="1293"/>
      <c r="BO107" s="1293"/>
      <c r="BP107" s="1293"/>
      <c r="BQ107" s="1293"/>
      <c r="BR107" s="1293"/>
      <c r="BS107" s="1293"/>
      <c r="BT107" s="1293"/>
      <c r="BU107" s="1293"/>
      <c r="BV107" s="1293"/>
      <c r="BW107" s="1293"/>
      <c r="BX107" s="1293"/>
      <c r="BY107" s="1293"/>
      <c r="BZ107" s="1293"/>
      <c r="CA107" s="1293"/>
      <c r="CB107" s="1293"/>
      <c r="CC107" s="1293"/>
      <c r="CD107" s="1293"/>
      <c r="CE107" s="1293"/>
      <c r="CF107" s="1293"/>
      <c r="CG107" s="1293"/>
      <c r="CH107" s="1293"/>
      <c r="CI107" s="1293"/>
      <c r="CJ107" s="1293"/>
      <c r="CK107" s="1293"/>
      <c r="CL107" s="1293"/>
      <c r="CM107" s="1293"/>
      <c r="CN107" s="1293"/>
      <c r="CO107" s="1293"/>
      <c r="CP107" s="1293"/>
      <c r="CQ107" s="1293"/>
      <c r="CR107" s="1293"/>
      <c r="CS107" s="1293"/>
      <c r="CT107" s="1293"/>
      <c r="CU107" s="1293"/>
      <c r="CV107" s="1293"/>
      <c r="CW107" s="1293"/>
      <c r="CX107" s="1293"/>
      <c r="CY107" s="1293"/>
      <c r="CZ107" s="1293"/>
      <c r="DA107" s="1293"/>
      <c r="DB107" s="1293"/>
      <c r="DC107" s="1293"/>
      <c r="DD107" s="1293"/>
      <c r="DE107" s="1293"/>
      <c r="DF107" s="1293"/>
      <c r="DG107" s="1293"/>
      <c r="DH107" s="1293"/>
      <c r="DI107" s="1293"/>
      <c r="DJ107" s="1293"/>
      <c r="DK107" s="1293"/>
      <c r="DL107" s="1293"/>
      <c r="DM107" s="1293"/>
      <c r="DN107" s="1293"/>
      <c r="DO107" s="1293"/>
      <c r="DP107" s="1293"/>
      <c r="DQ107" s="1293"/>
      <c r="DR107" s="1293"/>
      <c r="DS107" s="1293"/>
      <c r="DT107" s="1293"/>
      <c r="DU107" s="1293"/>
      <c r="DV107" s="1293"/>
      <c r="DW107" s="1293"/>
      <c r="DX107" s="1293"/>
      <c r="DY107" s="1293"/>
      <c r="DZ107" s="1293"/>
      <c r="EA107" s="1293"/>
      <c r="EB107" s="1293"/>
      <c r="EC107" s="1293"/>
      <c r="ED107" s="1293"/>
      <c r="EE107" s="1294"/>
      <c r="EF107" s="631"/>
      <c r="EG107" s="586"/>
      <c r="EH107" s="586"/>
      <c r="EI107" s="586"/>
      <c r="EJ107" s="586"/>
      <c r="EK107" s="586"/>
      <c r="EL107" s="586"/>
      <c r="EM107" s="586"/>
      <c r="EN107" s="586"/>
      <c r="EO107" s="586"/>
      <c r="EP107" s="586"/>
      <c r="EQ107" s="586"/>
      <c r="ER107" s="586"/>
    </row>
    <row r="108" spans="1:148" s="524" customFormat="1" ht="409.5">
      <c r="A108" s="1238"/>
      <c r="B108" s="1238"/>
      <c r="C108" s="1238"/>
      <c r="D108" s="1238"/>
      <c r="E108" s="1238"/>
      <c r="F108" s="1238">
        <v>1</v>
      </c>
      <c r="G108" s="1076"/>
      <c r="H108" s="1076"/>
      <c r="I108" s="1260"/>
      <c r="J108" s="1059"/>
      <c r="K108" s="1058"/>
      <c r="L108" s="594" t="str">
        <f>mergeValue(A108) &amp;"."&amp; mergeValue(B108)&amp;"."&amp; mergeValue(C108)&amp;"."&amp; mergeValue(D108)&amp;"."&amp; mergeValue(F108)</f>
        <v>1.1.1.1.1</v>
      </c>
      <c r="M108" s="556" t="s">
        <v>10</v>
      </c>
      <c r="N108" s="582"/>
      <c r="O108" s="1241"/>
      <c r="P108" s="1242"/>
      <c r="Q108" s="1242"/>
      <c r="R108" s="1242"/>
      <c r="S108" s="1242"/>
      <c r="T108" s="1242"/>
      <c r="U108" s="1242"/>
      <c r="V108" s="1242"/>
      <c r="W108" s="1242"/>
      <c r="X108" s="1242"/>
      <c r="Y108" s="1242"/>
      <c r="Z108" s="1242"/>
      <c r="AA108" s="1242"/>
      <c r="AB108" s="1242"/>
      <c r="AC108" s="1242"/>
      <c r="AD108" s="1242"/>
      <c r="AE108" s="1242"/>
      <c r="AF108" s="1242"/>
      <c r="AG108" s="1242"/>
      <c r="AH108" s="1242"/>
      <c r="AI108" s="1242"/>
      <c r="AJ108" s="1242"/>
      <c r="AK108" s="1242"/>
      <c r="AL108" s="1242"/>
      <c r="AM108" s="1242"/>
      <c r="AN108" s="1242"/>
      <c r="AO108" s="1242"/>
      <c r="AP108" s="1242"/>
      <c r="AQ108" s="1242"/>
      <c r="AR108" s="1242"/>
      <c r="AS108" s="1242"/>
      <c r="AT108" s="1242"/>
      <c r="AU108" s="1242"/>
      <c r="AV108" s="1242"/>
      <c r="AW108" s="1242"/>
      <c r="AX108" s="1242"/>
      <c r="AY108" s="1242"/>
      <c r="AZ108" s="1242"/>
      <c r="BA108" s="1242"/>
      <c r="BB108" s="1242"/>
      <c r="BC108" s="1242"/>
      <c r="BD108" s="1242"/>
      <c r="BE108" s="1242"/>
      <c r="BF108" s="1242"/>
      <c r="BG108" s="1242"/>
      <c r="BH108" s="1242"/>
      <c r="BI108" s="1242"/>
      <c r="BJ108" s="1242"/>
      <c r="BK108" s="1242"/>
      <c r="BL108" s="1242"/>
      <c r="BM108" s="1242"/>
      <c r="BN108" s="1242"/>
      <c r="BO108" s="1242"/>
      <c r="BP108" s="1242"/>
      <c r="BQ108" s="1242"/>
      <c r="BR108" s="1242"/>
      <c r="BS108" s="1242"/>
      <c r="BT108" s="1242"/>
      <c r="BU108" s="1242"/>
      <c r="BV108" s="1242"/>
      <c r="BW108" s="1242"/>
      <c r="BX108" s="1242"/>
      <c r="BY108" s="1242"/>
      <c r="BZ108" s="1242"/>
      <c r="CA108" s="1242"/>
      <c r="CB108" s="1242"/>
      <c r="CC108" s="1242"/>
      <c r="CD108" s="1242"/>
      <c r="CE108" s="1242"/>
      <c r="CF108" s="1242"/>
      <c r="CG108" s="1242"/>
      <c r="CH108" s="1242"/>
      <c r="CI108" s="1242"/>
      <c r="CJ108" s="1242"/>
      <c r="CK108" s="1242"/>
      <c r="CL108" s="1242"/>
      <c r="CM108" s="1242"/>
      <c r="CN108" s="1242"/>
      <c r="CO108" s="1242"/>
      <c r="CP108" s="1242"/>
      <c r="CQ108" s="1242"/>
      <c r="CR108" s="1242"/>
      <c r="CS108" s="1242"/>
      <c r="CT108" s="1242"/>
      <c r="CU108" s="1242"/>
      <c r="CV108" s="1242"/>
      <c r="CW108" s="1242"/>
      <c r="CX108" s="1242"/>
      <c r="CY108" s="1242"/>
      <c r="CZ108" s="1242"/>
      <c r="DA108" s="1242"/>
      <c r="DB108" s="1242"/>
      <c r="DC108" s="1242"/>
      <c r="DD108" s="1242"/>
      <c r="DE108" s="1242"/>
      <c r="DF108" s="1242"/>
      <c r="DG108" s="1242"/>
      <c r="DH108" s="1242"/>
      <c r="DI108" s="1242"/>
      <c r="DJ108" s="1242"/>
      <c r="DK108" s="1242"/>
      <c r="DL108" s="1242"/>
      <c r="DM108" s="1242"/>
      <c r="DN108" s="1242"/>
      <c r="DO108" s="1242"/>
      <c r="DP108" s="1242"/>
      <c r="DQ108" s="1242"/>
      <c r="DR108" s="1242"/>
      <c r="DS108" s="1242"/>
      <c r="DT108" s="1242"/>
      <c r="DU108" s="1242"/>
      <c r="DV108" s="1242"/>
      <c r="DW108" s="1242"/>
      <c r="DX108" s="1242"/>
      <c r="DY108" s="1242"/>
      <c r="DZ108" s="1242"/>
      <c r="EA108" s="1242"/>
      <c r="EB108" s="1242"/>
      <c r="EC108" s="1242"/>
      <c r="ED108" s="1242"/>
      <c r="EE108" s="1243"/>
      <c r="EF108" s="631" t="s">
        <v>635</v>
      </c>
      <c r="EG108" s="586"/>
      <c r="EH108" s="590" t="str">
        <f>strCheckUnique(EI108:EI112)</f>
        <v/>
      </c>
      <c r="EI108" s="586"/>
      <c r="EJ108" s="590"/>
      <c r="EK108" s="586"/>
      <c r="EL108" s="586"/>
      <c r="EM108" s="586"/>
      <c r="EN108" s="586"/>
      <c r="EO108" s="586"/>
      <c r="EP108" s="586"/>
      <c r="EQ108" s="586"/>
      <c r="ER108" s="586"/>
    </row>
    <row r="109" spans="1:148" s="524" customFormat="1" ht="409.5">
      <c r="A109" s="1238"/>
      <c r="B109" s="1238"/>
      <c r="C109" s="1238"/>
      <c r="D109" s="1238"/>
      <c r="E109" s="1238"/>
      <c r="F109" s="1238"/>
      <c r="G109" s="1238">
        <v>1</v>
      </c>
      <c r="H109" s="1076"/>
      <c r="I109" s="1260"/>
      <c r="J109" s="1261"/>
      <c r="K109" s="1065"/>
      <c r="L109" s="594" t="str">
        <f>mergeValue(A109) &amp;"."&amp; mergeValue(B109)&amp;"."&amp; mergeValue(C109)&amp;"."&amp; mergeValue(D109)&amp;"."&amp; mergeValue(F109)&amp;"."&amp; mergeValue(G109)</f>
        <v>1.1.1.1.1.1</v>
      </c>
      <c r="M109" s="1066" t="s">
        <v>650</v>
      </c>
      <c r="N109" s="647"/>
      <c r="O109" s="684"/>
      <c r="P109" s="684"/>
      <c r="Q109" s="563"/>
      <c r="R109" s="495"/>
      <c r="S109" s="1092"/>
      <c r="T109" s="495"/>
      <c r="U109" s="1092"/>
      <c r="V109" s="585" t="str">
        <f>W109 &amp; "-" &amp; Y109</f>
        <v>-</v>
      </c>
      <c r="W109" s="1248"/>
      <c r="X109" s="1234" t="s">
        <v>83</v>
      </c>
      <c r="Y109" s="1248"/>
      <c r="Z109" s="1234" t="s">
        <v>83</v>
      </c>
      <c r="AA109" s="684"/>
      <c r="AB109" s="684"/>
      <c r="AC109" s="764"/>
      <c r="AD109" s="713"/>
      <c r="AE109" s="1092"/>
      <c r="AF109" s="713"/>
      <c r="AG109" s="1092"/>
      <c r="AH109" s="770" t="str">
        <f>AI109 &amp; "-" &amp; AK109</f>
        <v>-</v>
      </c>
      <c r="AI109" s="1248"/>
      <c r="AJ109" s="1234" t="s">
        <v>83</v>
      </c>
      <c r="AK109" s="1248"/>
      <c r="AL109" s="1234" t="s">
        <v>83</v>
      </c>
      <c r="AM109" s="684"/>
      <c r="AN109" s="684"/>
      <c r="AO109" s="764"/>
      <c r="AP109" s="713"/>
      <c r="AQ109" s="1092"/>
      <c r="AR109" s="713"/>
      <c r="AS109" s="1092"/>
      <c r="AT109" s="770" t="str">
        <f>AU109 &amp; "-" &amp; AW109</f>
        <v>-</v>
      </c>
      <c r="AU109" s="1248"/>
      <c r="AV109" s="1234" t="s">
        <v>83</v>
      </c>
      <c r="AW109" s="1248"/>
      <c r="AX109" s="1234" t="s">
        <v>83</v>
      </c>
      <c r="AY109" s="684"/>
      <c r="AZ109" s="684"/>
      <c r="BA109" s="764"/>
      <c r="BB109" s="713"/>
      <c r="BC109" s="1092"/>
      <c r="BD109" s="713"/>
      <c r="BE109" s="1092"/>
      <c r="BF109" s="770" t="str">
        <f>BG109 &amp; "-" &amp; BI109</f>
        <v>-</v>
      </c>
      <c r="BG109" s="1248"/>
      <c r="BH109" s="1234" t="s">
        <v>83</v>
      </c>
      <c r="BI109" s="1248"/>
      <c r="BJ109" s="1234" t="s">
        <v>83</v>
      </c>
      <c r="BK109" s="684"/>
      <c r="BL109" s="684"/>
      <c r="BM109" s="764"/>
      <c r="BN109" s="713"/>
      <c r="BO109" s="1092"/>
      <c r="BP109" s="713"/>
      <c r="BQ109" s="1092"/>
      <c r="BR109" s="770" t="str">
        <f>BS109 &amp; "-" &amp; BU109</f>
        <v>-</v>
      </c>
      <c r="BS109" s="1248"/>
      <c r="BT109" s="1234" t="s">
        <v>83</v>
      </c>
      <c r="BU109" s="1248"/>
      <c r="BV109" s="1234" t="s">
        <v>83</v>
      </c>
      <c r="BW109" s="684"/>
      <c r="BX109" s="684"/>
      <c r="BY109" s="764"/>
      <c r="BZ109" s="713"/>
      <c r="CA109" s="1092"/>
      <c r="CB109" s="713"/>
      <c r="CC109" s="1092"/>
      <c r="CD109" s="770" t="str">
        <f>CE109 &amp; "-" &amp; CG109</f>
        <v>-</v>
      </c>
      <c r="CE109" s="1248"/>
      <c r="CF109" s="1234" t="s">
        <v>83</v>
      </c>
      <c r="CG109" s="1248"/>
      <c r="CH109" s="1234" t="s">
        <v>83</v>
      </c>
      <c r="CI109" s="684"/>
      <c r="CJ109" s="684"/>
      <c r="CK109" s="764"/>
      <c r="CL109" s="713"/>
      <c r="CM109" s="1092"/>
      <c r="CN109" s="713"/>
      <c r="CO109" s="1092"/>
      <c r="CP109" s="770" t="str">
        <f>CQ109 &amp; "-" &amp; CS109</f>
        <v>-</v>
      </c>
      <c r="CQ109" s="1248"/>
      <c r="CR109" s="1234" t="s">
        <v>83</v>
      </c>
      <c r="CS109" s="1248"/>
      <c r="CT109" s="1234" t="s">
        <v>83</v>
      </c>
      <c r="CU109" s="684"/>
      <c r="CV109" s="684"/>
      <c r="CW109" s="764"/>
      <c r="CX109" s="713"/>
      <c r="CY109" s="1092"/>
      <c r="CZ109" s="713"/>
      <c r="DA109" s="1092"/>
      <c r="DB109" s="770" t="str">
        <f>DC109 &amp; "-" &amp; DE109</f>
        <v>-</v>
      </c>
      <c r="DC109" s="1248"/>
      <c r="DD109" s="1234" t="s">
        <v>83</v>
      </c>
      <c r="DE109" s="1248"/>
      <c r="DF109" s="1234" t="s">
        <v>83</v>
      </c>
      <c r="DG109" s="684"/>
      <c r="DH109" s="684"/>
      <c r="DI109" s="764"/>
      <c r="DJ109" s="713"/>
      <c r="DK109" s="1092"/>
      <c r="DL109" s="713"/>
      <c r="DM109" s="1092"/>
      <c r="DN109" s="770" t="str">
        <f>DO109 &amp; "-" &amp; DQ109</f>
        <v>-</v>
      </c>
      <c r="DO109" s="1248"/>
      <c r="DP109" s="1234" t="s">
        <v>83</v>
      </c>
      <c r="DQ109" s="1248"/>
      <c r="DR109" s="1234" t="s">
        <v>83</v>
      </c>
      <c r="DS109" s="684"/>
      <c r="DT109" s="684"/>
      <c r="DU109" s="764"/>
      <c r="DV109" s="713"/>
      <c r="DW109" s="1092"/>
      <c r="DX109" s="713"/>
      <c r="DY109" s="1092"/>
      <c r="DZ109" s="770" t="str">
        <f>EA109 &amp; "-" &amp; EC109</f>
        <v>-</v>
      </c>
      <c r="EA109" s="1248"/>
      <c r="EB109" s="1234" t="s">
        <v>83</v>
      </c>
      <c r="EC109" s="1248"/>
      <c r="ED109" s="1234" t="s">
        <v>84</v>
      </c>
      <c r="EE109" s="538"/>
      <c r="EF109" s="631" t="s">
        <v>668</v>
      </c>
      <c r="EG109" s="586" t="str">
        <f>strCheckDate(O109:EE109)</f>
        <v/>
      </c>
      <c r="EH109" s="590"/>
      <c r="EI109" s="590" t="str">
        <f>IF(M109="","",M109 )</f>
        <v>горячая вода в системе централизованного теплоснабжения на горячее водоснабжение</v>
      </c>
      <c r="EJ109" s="590"/>
      <c r="EK109" s="590"/>
      <c r="EL109" s="590"/>
      <c r="EM109" s="586"/>
      <c r="EN109" s="586"/>
      <c r="EO109" s="586"/>
      <c r="EP109" s="586"/>
      <c r="EQ109" s="586"/>
      <c r="ER109" s="586"/>
    </row>
    <row r="110" spans="1:148" s="524" customFormat="1" ht="0.2" customHeight="1">
      <c r="A110" s="1238"/>
      <c r="B110" s="1238"/>
      <c r="C110" s="1238"/>
      <c r="D110" s="1238"/>
      <c r="E110" s="1238"/>
      <c r="F110" s="1238"/>
      <c r="G110" s="1238"/>
      <c r="H110" s="1076"/>
      <c r="I110" s="1260"/>
      <c r="J110" s="1261"/>
      <c r="K110" s="1065"/>
      <c r="L110" s="601"/>
      <c r="M110" s="647"/>
      <c r="N110" s="647"/>
      <c r="O110" s="563"/>
      <c r="P110" s="495"/>
      <c r="Q110" s="495"/>
      <c r="R110" s="495"/>
      <c r="S110" s="495"/>
      <c r="T110" s="495"/>
      <c r="U110" s="560"/>
      <c r="V110" s="585"/>
      <c r="W110" s="1233"/>
      <c r="X110" s="1234"/>
      <c r="Y110" s="1233"/>
      <c r="Z110" s="1234"/>
      <c r="AA110" s="764"/>
      <c r="AB110" s="713"/>
      <c r="AC110" s="713"/>
      <c r="AD110" s="713"/>
      <c r="AE110" s="713"/>
      <c r="AF110" s="713"/>
      <c r="AG110" s="560"/>
      <c r="AH110" s="770"/>
      <c r="AI110" s="1233"/>
      <c r="AJ110" s="1234"/>
      <c r="AK110" s="1233"/>
      <c r="AL110" s="1234"/>
      <c r="AM110" s="764"/>
      <c r="AN110" s="713"/>
      <c r="AO110" s="713"/>
      <c r="AP110" s="713"/>
      <c r="AQ110" s="713"/>
      <c r="AR110" s="713"/>
      <c r="AS110" s="560"/>
      <c r="AT110" s="770"/>
      <c r="AU110" s="1233"/>
      <c r="AV110" s="1234"/>
      <c r="AW110" s="1233"/>
      <c r="AX110" s="1234"/>
      <c r="AY110" s="764"/>
      <c r="AZ110" s="713"/>
      <c r="BA110" s="713"/>
      <c r="BB110" s="713"/>
      <c r="BC110" s="713"/>
      <c r="BD110" s="713"/>
      <c r="BE110" s="560"/>
      <c r="BF110" s="770"/>
      <c r="BG110" s="1233"/>
      <c r="BH110" s="1234"/>
      <c r="BI110" s="1233"/>
      <c r="BJ110" s="1234"/>
      <c r="BK110" s="764"/>
      <c r="BL110" s="713"/>
      <c r="BM110" s="713"/>
      <c r="BN110" s="713"/>
      <c r="BO110" s="713"/>
      <c r="BP110" s="713"/>
      <c r="BQ110" s="560"/>
      <c r="BR110" s="770"/>
      <c r="BS110" s="1233"/>
      <c r="BT110" s="1234"/>
      <c r="BU110" s="1233"/>
      <c r="BV110" s="1234"/>
      <c r="BW110" s="764"/>
      <c r="BX110" s="713"/>
      <c r="BY110" s="713"/>
      <c r="BZ110" s="713"/>
      <c r="CA110" s="713"/>
      <c r="CB110" s="713"/>
      <c r="CC110" s="560"/>
      <c r="CD110" s="770"/>
      <c r="CE110" s="1233"/>
      <c r="CF110" s="1234"/>
      <c r="CG110" s="1233"/>
      <c r="CH110" s="1234"/>
      <c r="CI110" s="764"/>
      <c r="CJ110" s="713"/>
      <c r="CK110" s="713"/>
      <c r="CL110" s="713"/>
      <c r="CM110" s="713"/>
      <c r="CN110" s="713"/>
      <c r="CO110" s="560"/>
      <c r="CP110" s="770"/>
      <c r="CQ110" s="1233"/>
      <c r="CR110" s="1234"/>
      <c r="CS110" s="1233"/>
      <c r="CT110" s="1234"/>
      <c r="CU110" s="764"/>
      <c r="CV110" s="713"/>
      <c r="CW110" s="713"/>
      <c r="CX110" s="713"/>
      <c r="CY110" s="713"/>
      <c r="CZ110" s="713"/>
      <c r="DA110" s="560"/>
      <c r="DB110" s="770"/>
      <c r="DC110" s="1233"/>
      <c r="DD110" s="1234"/>
      <c r="DE110" s="1233"/>
      <c r="DF110" s="1234"/>
      <c r="DG110" s="764"/>
      <c r="DH110" s="713"/>
      <c r="DI110" s="713"/>
      <c r="DJ110" s="713"/>
      <c r="DK110" s="713"/>
      <c r="DL110" s="713"/>
      <c r="DM110" s="560"/>
      <c r="DN110" s="770"/>
      <c r="DO110" s="1233"/>
      <c r="DP110" s="1234"/>
      <c r="DQ110" s="1233"/>
      <c r="DR110" s="1234"/>
      <c r="DS110" s="764"/>
      <c r="DT110" s="713"/>
      <c r="DU110" s="713"/>
      <c r="DV110" s="713"/>
      <c r="DW110" s="713"/>
      <c r="DX110" s="713"/>
      <c r="DY110" s="560"/>
      <c r="DZ110" s="770"/>
      <c r="EA110" s="1233"/>
      <c r="EB110" s="1234"/>
      <c r="EC110" s="1233"/>
      <c r="ED110" s="1234"/>
      <c r="EE110" s="538"/>
      <c r="EF110" s="1208"/>
      <c r="EG110" s="586"/>
      <c r="EH110" s="586"/>
      <c r="EI110" s="586"/>
      <c r="EJ110" s="590">
        <f ca="1">OFFSET(EJ110,-1,0)</f>
        <v>0</v>
      </c>
      <c r="EK110" s="586"/>
      <c r="EL110" s="586"/>
      <c r="EM110" s="586"/>
      <c r="EN110" s="586"/>
      <c r="EO110" s="586"/>
      <c r="EP110" s="586"/>
      <c r="EQ110" s="586"/>
      <c r="ER110" s="586"/>
    </row>
    <row r="111" spans="1:148" s="523" customFormat="1" ht="15" hidden="1" customHeight="1">
      <c r="A111" s="1238"/>
      <c r="B111" s="1238"/>
      <c r="C111" s="1238"/>
      <c r="D111" s="1238"/>
      <c r="E111" s="1238"/>
      <c r="F111" s="1238"/>
      <c r="G111" s="1238"/>
      <c r="H111" s="1076"/>
      <c r="I111" s="1260"/>
      <c r="J111" s="1261"/>
      <c r="K111" s="1067"/>
      <c r="L111" s="539"/>
      <c r="M111" s="558"/>
      <c r="N111" s="552"/>
      <c r="O111" s="546"/>
      <c r="P111" s="546"/>
      <c r="Q111" s="546"/>
      <c r="R111" s="546"/>
      <c r="S111" s="546"/>
      <c r="T111" s="546"/>
      <c r="U111" s="546"/>
      <c r="V111" s="546"/>
      <c r="W111" s="564"/>
      <c r="X111" s="565"/>
      <c r="Y111" s="564"/>
      <c r="Z111" s="552"/>
      <c r="AA111" s="758"/>
      <c r="AB111" s="758"/>
      <c r="AC111" s="758"/>
      <c r="AD111" s="758"/>
      <c r="AE111" s="758"/>
      <c r="AF111" s="758"/>
      <c r="AG111" s="758"/>
      <c r="AH111" s="758"/>
      <c r="AI111" s="1006"/>
      <c r="AJ111" s="1007"/>
      <c r="AK111" s="1006"/>
      <c r="AL111" s="1002"/>
      <c r="AM111" s="758"/>
      <c r="AN111" s="758"/>
      <c r="AO111" s="758"/>
      <c r="AP111" s="758"/>
      <c r="AQ111" s="758"/>
      <c r="AR111" s="758"/>
      <c r="AS111" s="758"/>
      <c r="AT111" s="758"/>
      <c r="AU111" s="1006"/>
      <c r="AV111" s="1007"/>
      <c r="AW111" s="1006"/>
      <c r="AX111" s="1002"/>
      <c r="AY111" s="758"/>
      <c r="AZ111" s="758"/>
      <c r="BA111" s="758"/>
      <c r="BB111" s="758"/>
      <c r="BC111" s="758"/>
      <c r="BD111" s="758"/>
      <c r="BE111" s="758"/>
      <c r="BF111" s="758"/>
      <c r="BG111" s="1006"/>
      <c r="BH111" s="1007"/>
      <c r="BI111" s="1006"/>
      <c r="BJ111" s="1002"/>
      <c r="BK111" s="758"/>
      <c r="BL111" s="758"/>
      <c r="BM111" s="758"/>
      <c r="BN111" s="758"/>
      <c r="BO111" s="758"/>
      <c r="BP111" s="758"/>
      <c r="BQ111" s="758"/>
      <c r="BR111" s="758"/>
      <c r="BS111" s="1006"/>
      <c r="BT111" s="1007"/>
      <c r="BU111" s="1006"/>
      <c r="BV111" s="1002"/>
      <c r="BW111" s="758"/>
      <c r="BX111" s="758"/>
      <c r="BY111" s="758"/>
      <c r="BZ111" s="758"/>
      <c r="CA111" s="758"/>
      <c r="CB111" s="758"/>
      <c r="CC111" s="758"/>
      <c r="CD111" s="758"/>
      <c r="CE111" s="1006"/>
      <c r="CF111" s="1007"/>
      <c r="CG111" s="1006"/>
      <c r="CH111" s="1002"/>
      <c r="CI111" s="758"/>
      <c r="CJ111" s="758"/>
      <c r="CK111" s="758"/>
      <c r="CL111" s="758"/>
      <c r="CM111" s="758"/>
      <c r="CN111" s="758"/>
      <c r="CO111" s="758"/>
      <c r="CP111" s="758"/>
      <c r="CQ111" s="1006"/>
      <c r="CR111" s="1007"/>
      <c r="CS111" s="1006"/>
      <c r="CT111" s="1002"/>
      <c r="CU111" s="758"/>
      <c r="CV111" s="758"/>
      <c r="CW111" s="758"/>
      <c r="CX111" s="758"/>
      <c r="CY111" s="758"/>
      <c r="CZ111" s="758"/>
      <c r="DA111" s="758"/>
      <c r="DB111" s="758"/>
      <c r="DC111" s="1006"/>
      <c r="DD111" s="1007"/>
      <c r="DE111" s="1006"/>
      <c r="DF111" s="1002"/>
      <c r="DG111" s="758"/>
      <c r="DH111" s="758"/>
      <c r="DI111" s="758"/>
      <c r="DJ111" s="758"/>
      <c r="DK111" s="758"/>
      <c r="DL111" s="758"/>
      <c r="DM111" s="758"/>
      <c r="DN111" s="758"/>
      <c r="DO111" s="1006"/>
      <c r="DP111" s="1007"/>
      <c r="DQ111" s="1006"/>
      <c r="DR111" s="1002"/>
      <c r="DS111" s="758"/>
      <c r="DT111" s="758"/>
      <c r="DU111" s="758"/>
      <c r="DV111" s="758"/>
      <c r="DW111" s="758"/>
      <c r="DX111" s="758"/>
      <c r="DY111" s="758"/>
      <c r="DZ111" s="758"/>
      <c r="EA111" s="1006"/>
      <c r="EB111" s="1007"/>
      <c r="EC111" s="1006"/>
      <c r="ED111" s="1002"/>
      <c r="EE111" s="561"/>
      <c r="EF111" s="1208"/>
      <c r="EG111" s="588"/>
      <c r="EH111" s="588"/>
      <c r="EI111" s="588"/>
      <c r="EJ111" s="588"/>
      <c r="EK111" s="588"/>
      <c r="EL111" s="588"/>
      <c r="EM111" s="588"/>
      <c r="EN111" s="588"/>
      <c r="EO111" s="588"/>
      <c r="EP111" s="588"/>
      <c r="EQ111" s="588"/>
      <c r="ER111" s="588"/>
    </row>
    <row r="112" spans="1:148" s="523" customFormat="1" ht="15" customHeight="1">
      <c r="A112" s="1238"/>
      <c r="B112" s="1238"/>
      <c r="C112" s="1238"/>
      <c r="D112" s="1238"/>
      <c r="E112" s="1238"/>
      <c r="F112" s="1238"/>
      <c r="G112" s="1076"/>
      <c r="H112" s="1076"/>
      <c r="I112" s="1260"/>
      <c r="J112" s="1073"/>
      <c r="K112" s="1067"/>
      <c r="L112" s="539"/>
      <c r="M112" s="557" t="s">
        <v>25</v>
      </c>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58"/>
      <c r="AO112" s="558"/>
      <c r="AP112" s="558"/>
      <c r="AQ112" s="558"/>
      <c r="AR112" s="558"/>
      <c r="AS112" s="558"/>
      <c r="AT112" s="558"/>
      <c r="AU112" s="558"/>
      <c r="AV112" s="558"/>
      <c r="AW112" s="558"/>
      <c r="AX112" s="558"/>
      <c r="AY112" s="558"/>
      <c r="AZ112" s="558"/>
      <c r="BA112" s="558"/>
      <c r="BB112" s="558"/>
      <c r="BC112" s="558"/>
      <c r="BD112" s="558"/>
      <c r="BE112" s="558"/>
      <c r="BF112" s="558"/>
      <c r="BG112" s="558"/>
      <c r="BH112" s="558"/>
      <c r="BI112" s="558"/>
      <c r="BJ112" s="558"/>
      <c r="BK112" s="558"/>
      <c r="BL112" s="558"/>
      <c r="BM112" s="558"/>
      <c r="BN112" s="558"/>
      <c r="BO112" s="558"/>
      <c r="BP112" s="558"/>
      <c r="BQ112" s="558"/>
      <c r="BR112" s="558"/>
      <c r="BS112" s="558"/>
      <c r="BT112" s="558"/>
      <c r="BU112" s="558"/>
      <c r="BV112" s="558"/>
      <c r="BW112" s="558"/>
      <c r="BX112" s="558"/>
      <c r="BY112" s="558"/>
      <c r="BZ112" s="558"/>
      <c r="CA112" s="558"/>
      <c r="CB112" s="558"/>
      <c r="CC112" s="558"/>
      <c r="CD112" s="558"/>
      <c r="CE112" s="558"/>
      <c r="CF112" s="558"/>
      <c r="CG112" s="558"/>
      <c r="CH112" s="558"/>
      <c r="CI112" s="558"/>
      <c r="CJ112" s="558"/>
      <c r="CK112" s="558"/>
      <c r="CL112" s="558"/>
      <c r="CM112" s="558"/>
      <c r="CN112" s="558"/>
      <c r="CO112" s="558"/>
      <c r="CP112" s="558"/>
      <c r="CQ112" s="558"/>
      <c r="CR112" s="558"/>
      <c r="CS112" s="558"/>
      <c r="CT112" s="558"/>
      <c r="CU112" s="558"/>
      <c r="CV112" s="558"/>
      <c r="CW112" s="558"/>
      <c r="CX112" s="558"/>
      <c r="CY112" s="558"/>
      <c r="CZ112" s="558"/>
      <c r="DA112" s="558"/>
      <c r="DB112" s="558"/>
      <c r="DC112" s="558"/>
      <c r="DD112" s="558"/>
      <c r="DE112" s="558"/>
      <c r="DF112" s="558"/>
      <c r="DG112" s="558"/>
      <c r="DH112" s="558"/>
      <c r="DI112" s="558"/>
      <c r="DJ112" s="558"/>
      <c r="DK112" s="558"/>
      <c r="DL112" s="558"/>
      <c r="DM112" s="558"/>
      <c r="DN112" s="558"/>
      <c r="DO112" s="558"/>
      <c r="DP112" s="558"/>
      <c r="DQ112" s="558"/>
      <c r="DR112" s="558"/>
      <c r="DS112" s="558"/>
      <c r="DT112" s="558"/>
      <c r="DU112" s="558"/>
      <c r="DV112" s="558"/>
      <c r="DW112" s="558"/>
      <c r="DX112" s="558"/>
      <c r="DY112" s="558"/>
      <c r="DZ112" s="558"/>
      <c r="EA112" s="558"/>
      <c r="EB112" s="558"/>
      <c r="EC112" s="558"/>
      <c r="ED112" s="558"/>
      <c r="EE112" s="558"/>
      <c r="EF112" s="561"/>
      <c r="EG112" s="588"/>
      <c r="EH112" s="588"/>
      <c r="EI112" s="588"/>
      <c r="EJ112" s="588"/>
      <c r="EK112" s="588"/>
      <c r="EL112" s="588"/>
      <c r="EM112" s="588"/>
      <c r="EN112" s="588"/>
      <c r="EO112" s="588"/>
      <c r="EP112" s="588"/>
      <c r="EQ112" s="588"/>
      <c r="ER112" s="588"/>
    </row>
    <row r="113" spans="1:148" s="523" customFormat="1" ht="15" customHeight="1">
      <c r="A113" s="1238"/>
      <c r="B113" s="1238"/>
      <c r="C113" s="1238"/>
      <c r="D113" s="1238"/>
      <c r="E113" s="1238"/>
      <c r="F113" s="1079"/>
      <c r="G113" s="1076"/>
      <c r="H113" s="1076"/>
      <c r="I113" s="1063"/>
      <c r="J113" s="1061"/>
      <c r="K113" s="1067"/>
      <c r="L113" s="539"/>
      <c r="M113" s="552" t="s">
        <v>11</v>
      </c>
      <c r="N113" s="551"/>
      <c r="O113" s="546"/>
      <c r="P113" s="546"/>
      <c r="Q113" s="546"/>
      <c r="R113" s="546"/>
      <c r="S113" s="546"/>
      <c r="T113" s="546"/>
      <c r="U113" s="546"/>
      <c r="V113" s="546"/>
      <c r="W113" s="574"/>
      <c r="X113" s="565"/>
      <c r="Y113" s="564"/>
      <c r="Z113" s="551"/>
      <c r="AA113" s="758"/>
      <c r="AB113" s="758"/>
      <c r="AC113" s="758"/>
      <c r="AD113" s="758"/>
      <c r="AE113" s="758"/>
      <c r="AF113" s="758"/>
      <c r="AG113" s="758"/>
      <c r="AH113" s="758"/>
      <c r="AI113" s="767"/>
      <c r="AJ113" s="1007"/>
      <c r="AK113" s="1006"/>
      <c r="AL113" s="1041"/>
      <c r="AM113" s="758"/>
      <c r="AN113" s="758"/>
      <c r="AO113" s="758"/>
      <c r="AP113" s="758"/>
      <c r="AQ113" s="758"/>
      <c r="AR113" s="758"/>
      <c r="AS113" s="758"/>
      <c r="AT113" s="758"/>
      <c r="AU113" s="767"/>
      <c r="AV113" s="1007"/>
      <c r="AW113" s="1006"/>
      <c r="AX113" s="1041"/>
      <c r="AY113" s="758"/>
      <c r="AZ113" s="758"/>
      <c r="BA113" s="758"/>
      <c r="BB113" s="758"/>
      <c r="BC113" s="758"/>
      <c r="BD113" s="758"/>
      <c r="BE113" s="758"/>
      <c r="BF113" s="758"/>
      <c r="BG113" s="767"/>
      <c r="BH113" s="1007"/>
      <c r="BI113" s="1006"/>
      <c r="BJ113" s="1041"/>
      <c r="BK113" s="758"/>
      <c r="BL113" s="758"/>
      <c r="BM113" s="758"/>
      <c r="BN113" s="758"/>
      <c r="BO113" s="758"/>
      <c r="BP113" s="758"/>
      <c r="BQ113" s="758"/>
      <c r="BR113" s="758"/>
      <c r="BS113" s="767"/>
      <c r="BT113" s="1007"/>
      <c r="BU113" s="1006"/>
      <c r="BV113" s="1041"/>
      <c r="BW113" s="758"/>
      <c r="BX113" s="758"/>
      <c r="BY113" s="758"/>
      <c r="BZ113" s="758"/>
      <c r="CA113" s="758"/>
      <c r="CB113" s="758"/>
      <c r="CC113" s="758"/>
      <c r="CD113" s="758"/>
      <c r="CE113" s="767"/>
      <c r="CF113" s="1007"/>
      <c r="CG113" s="1006"/>
      <c r="CH113" s="1041"/>
      <c r="CI113" s="758"/>
      <c r="CJ113" s="758"/>
      <c r="CK113" s="758"/>
      <c r="CL113" s="758"/>
      <c r="CM113" s="758"/>
      <c r="CN113" s="758"/>
      <c r="CO113" s="758"/>
      <c r="CP113" s="758"/>
      <c r="CQ113" s="767"/>
      <c r="CR113" s="1007"/>
      <c r="CS113" s="1006"/>
      <c r="CT113" s="1041"/>
      <c r="CU113" s="758"/>
      <c r="CV113" s="758"/>
      <c r="CW113" s="758"/>
      <c r="CX113" s="758"/>
      <c r="CY113" s="758"/>
      <c r="CZ113" s="758"/>
      <c r="DA113" s="758"/>
      <c r="DB113" s="758"/>
      <c r="DC113" s="767"/>
      <c r="DD113" s="1007"/>
      <c r="DE113" s="1006"/>
      <c r="DF113" s="1041"/>
      <c r="DG113" s="758"/>
      <c r="DH113" s="758"/>
      <c r="DI113" s="758"/>
      <c r="DJ113" s="758"/>
      <c r="DK113" s="758"/>
      <c r="DL113" s="758"/>
      <c r="DM113" s="758"/>
      <c r="DN113" s="758"/>
      <c r="DO113" s="767"/>
      <c r="DP113" s="1007"/>
      <c r="DQ113" s="1006"/>
      <c r="DR113" s="1041"/>
      <c r="DS113" s="758"/>
      <c r="DT113" s="758"/>
      <c r="DU113" s="758"/>
      <c r="DV113" s="758"/>
      <c r="DW113" s="758"/>
      <c r="DX113" s="758"/>
      <c r="DY113" s="758"/>
      <c r="DZ113" s="758"/>
      <c r="EA113" s="767"/>
      <c r="EB113" s="1007"/>
      <c r="EC113" s="1006"/>
      <c r="ED113" s="1041"/>
      <c r="EE113" s="565"/>
      <c r="EF113" s="561"/>
      <c r="EG113" s="588"/>
      <c r="EH113" s="588"/>
      <c r="EI113" s="588"/>
      <c r="EJ113" s="588"/>
      <c r="EK113" s="588"/>
      <c r="EL113" s="588"/>
      <c r="EM113" s="588"/>
      <c r="EN113" s="588"/>
      <c r="EO113" s="588"/>
      <c r="EP113" s="588"/>
      <c r="EQ113" s="588"/>
      <c r="ER113" s="588"/>
    </row>
    <row r="114" spans="1:148" s="523" customFormat="1" ht="0.2" customHeight="1">
      <c r="A114" s="1238"/>
      <c r="B114" s="1238"/>
      <c r="C114" s="1238"/>
      <c r="D114" s="1078"/>
      <c r="E114" s="1079"/>
      <c r="F114" s="1079"/>
      <c r="G114" s="1076"/>
      <c r="H114" s="1076"/>
      <c r="I114" s="1074"/>
      <c r="J114" s="1061"/>
      <c r="K114" s="1057"/>
      <c r="L114" s="539"/>
      <c r="M114" s="552"/>
      <c r="N114" s="552"/>
      <c r="O114" s="552"/>
      <c r="P114" s="552"/>
      <c r="Q114" s="552"/>
      <c r="R114" s="552"/>
      <c r="S114" s="552"/>
      <c r="T114" s="552"/>
      <c r="U114" s="552"/>
      <c r="V114" s="552"/>
      <c r="W114" s="552"/>
      <c r="X114" s="552"/>
      <c r="Y114" s="552"/>
      <c r="Z114" s="552"/>
      <c r="AA114" s="1002"/>
      <c r="AB114" s="1002"/>
      <c r="AC114" s="1002"/>
      <c r="AD114" s="1002"/>
      <c r="AE114" s="1002"/>
      <c r="AF114" s="1002"/>
      <c r="AG114" s="1002"/>
      <c r="AH114" s="1002"/>
      <c r="AI114" s="1002"/>
      <c r="AJ114" s="1002"/>
      <c r="AK114" s="1002"/>
      <c r="AL114" s="1002"/>
      <c r="AM114" s="1002"/>
      <c r="AN114" s="1002"/>
      <c r="AO114" s="1002"/>
      <c r="AP114" s="1002"/>
      <c r="AQ114" s="1002"/>
      <c r="AR114" s="1002"/>
      <c r="AS114" s="1002"/>
      <c r="AT114" s="1002"/>
      <c r="AU114" s="1002"/>
      <c r="AV114" s="1002"/>
      <c r="AW114" s="1002"/>
      <c r="AX114" s="1002"/>
      <c r="AY114" s="1002"/>
      <c r="AZ114" s="1002"/>
      <c r="BA114" s="1002"/>
      <c r="BB114" s="1002"/>
      <c r="BC114" s="1002"/>
      <c r="BD114" s="1002"/>
      <c r="BE114" s="1002"/>
      <c r="BF114" s="1002"/>
      <c r="BG114" s="1002"/>
      <c r="BH114" s="1002"/>
      <c r="BI114" s="1002"/>
      <c r="BJ114" s="1002"/>
      <c r="BK114" s="1002"/>
      <c r="BL114" s="1002"/>
      <c r="BM114" s="1002"/>
      <c r="BN114" s="1002"/>
      <c r="BO114" s="1002"/>
      <c r="BP114" s="1002"/>
      <c r="BQ114" s="1002"/>
      <c r="BR114" s="1002"/>
      <c r="BS114" s="1002"/>
      <c r="BT114" s="1002"/>
      <c r="BU114" s="1002"/>
      <c r="BV114" s="1002"/>
      <c r="BW114" s="1002"/>
      <c r="BX114" s="1002"/>
      <c r="BY114" s="1002"/>
      <c r="BZ114" s="1002"/>
      <c r="CA114" s="1002"/>
      <c r="CB114" s="1002"/>
      <c r="CC114" s="1002"/>
      <c r="CD114" s="1002"/>
      <c r="CE114" s="1002"/>
      <c r="CF114" s="1002"/>
      <c r="CG114" s="1002"/>
      <c r="CH114" s="1002"/>
      <c r="CI114" s="1002"/>
      <c r="CJ114" s="1002"/>
      <c r="CK114" s="1002"/>
      <c r="CL114" s="1002"/>
      <c r="CM114" s="1002"/>
      <c r="CN114" s="1002"/>
      <c r="CO114" s="1002"/>
      <c r="CP114" s="1002"/>
      <c r="CQ114" s="1002"/>
      <c r="CR114" s="1002"/>
      <c r="CS114" s="1002"/>
      <c r="CT114" s="1002"/>
      <c r="CU114" s="1002"/>
      <c r="CV114" s="1002"/>
      <c r="CW114" s="1002"/>
      <c r="CX114" s="1002"/>
      <c r="CY114" s="1002"/>
      <c r="CZ114" s="1002"/>
      <c r="DA114" s="1002"/>
      <c r="DB114" s="1002"/>
      <c r="DC114" s="1002"/>
      <c r="DD114" s="1002"/>
      <c r="DE114" s="1002"/>
      <c r="DF114" s="1002"/>
      <c r="DG114" s="1002"/>
      <c r="DH114" s="1002"/>
      <c r="DI114" s="1002"/>
      <c r="DJ114" s="1002"/>
      <c r="DK114" s="1002"/>
      <c r="DL114" s="1002"/>
      <c r="DM114" s="1002"/>
      <c r="DN114" s="1002"/>
      <c r="DO114" s="1002"/>
      <c r="DP114" s="1002"/>
      <c r="DQ114" s="1002"/>
      <c r="DR114" s="1002"/>
      <c r="DS114" s="1002"/>
      <c r="DT114" s="1002"/>
      <c r="DU114" s="1002"/>
      <c r="DV114" s="1002"/>
      <c r="DW114" s="1002"/>
      <c r="DX114" s="1002"/>
      <c r="DY114" s="1002"/>
      <c r="DZ114" s="1002"/>
      <c r="EA114" s="1002"/>
      <c r="EB114" s="1002"/>
      <c r="EC114" s="1002"/>
      <c r="ED114" s="1002"/>
      <c r="EE114" s="552"/>
      <c r="EF114" s="561"/>
      <c r="EG114" s="588"/>
      <c r="EH114" s="588"/>
      <c r="EI114" s="588"/>
      <c r="EJ114" s="588"/>
      <c r="EK114" s="588"/>
      <c r="EL114" s="588"/>
      <c r="EM114" s="588"/>
      <c r="EN114" s="588"/>
      <c r="EO114" s="588"/>
      <c r="EP114" s="588"/>
      <c r="EQ114" s="588"/>
      <c r="ER114" s="588"/>
    </row>
    <row r="115" spans="1:148" s="523" customFormat="1" ht="15" customHeight="1">
      <c r="A115" s="1238"/>
      <c r="B115" s="1238"/>
      <c r="C115" s="1238"/>
      <c r="D115" s="1080"/>
      <c r="E115" s="1080"/>
      <c r="F115" s="1080"/>
      <c r="G115" s="1081"/>
      <c r="H115" s="1080"/>
      <c r="I115" s="1067"/>
      <c r="J115" s="1061"/>
      <c r="K115" s="1067"/>
      <c r="L115" s="539"/>
      <c r="M115" s="551" t="s">
        <v>17</v>
      </c>
      <c r="N115" s="550"/>
      <c r="O115" s="546"/>
      <c r="P115" s="546"/>
      <c r="Q115" s="546"/>
      <c r="R115" s="546"/>
      <c r="S115" s="546"/>
      <c r="T115" s="546"/>
      <c r="U115" s="546"/>
      <c r="V115" s="546"/>
      <c r="W115" s="574"/>
      <c r="X115" s="565"/>
      <c r="Y115" s="564"/>
      <c r="Z115" s="550"/>
      <c r="AA115" s="758"/>
      <c r="AB115" s="758"/>
      <c r="AC115" s="758"/>
      <c r="AD115" s="758"/>
      <c r="AE115" s="758"/>
      <c r="AF115" s="758"/>
      <c r="AG115" s="758"/>
      <c r="AH115" s="758"/>
      <c r="AI115" s="767"/>
      <c r="AJ115" s="1007"/>
      <c r="AK115" s="1006"/>
      <c r="AL115" s="1000"/>
      <c r="AM115" s="758"/>
      <c r="AN115" s="758"/>
      <c r="AO115" s="758"/>
      <c r="AP115" s="758"/>
      <c r="AQ115" s="758"/>
      <c r="AR115" s="758"/>
      <c r="AS115" s="758"/>
      <c r="AT115" s="758"/>
      <c r="AU115" s="767"/>
      <c r="AV115" s="1007"/>
      <c r="AW115" s="1006"/>
      <c r="AX115" s="1000"/>
      <c r="AY115" s="758"/>
      <c r="AZ115" s="758"/>
      <c r="BA115" s="758"/>
      <c r="BB115" s="758"/>
      <c r="BC115" s="758"/>
      <c r="BD115" s="758"/>
      <c r="BE115" s="758"/>
      <c r="BF115" s="758"/>
      <c r="BG115" s="767"/>
      <c r="BH115" s="1007"/>
      <c r="BI115" s="1006"/>
      <c r="BJ115" s="1000"/>
      <c r="BK115" s="758"/>
      <c r="BL115" s="758"/>
      <c r="BM115" s="758"/>
      <c r="BN115" s="758"/>
      <c r="BO115" s="758"/>
      <c r="BP115" s="758"/>
      <c r="BQ115" s="758"/>
      <c r="BR115" s="758"/>
      <c r="BS115" s="767"/>
      <c r="BT115" s="1007"/>
      <c r="BU115" s="1006"/>
      <c r="BV115" s="1000"/>
      <c r="BW115" s="758"/>
      <c r="BX115" s="758"/>
      <c r="BY115" s="758"/>
      <c r="BZ115" s="758"/>
      <c r="CA115" s="758"/>
      <c r="CB115" s="758"/>
      <c r="CC115" s="758"/>
      <c r="CD115" s="758"/>
      <c r="CE115" s="767"/>
      <c r="CF115" s="1007"/>
      <c r="CG115" s="1006"/>
      <c r="CH115" s="1000"/>
      <c r="CI115" s="758"/>
      <c r="CJ115" s="758"/>
      <c r="CK115" s="758"/>
      <c r="CL115" s="758"/>
      <c r="CM115" s="758"/>
      <c r="CN115" s="758"/>
      <c r="CO115" s="758"/>
      <c r="CP115" s="758"/>
      <c r="CQ115" s="767"/>
      <c r="CR115" s="1007"/>
      <c r="CS115" s="1006"/>
      <c r="CT115" s="1000"/>
      <c r="CU115" s="758"/>
      <c r="CV115" s="758"/>
      <c r="CW115" s="758"/>
      <c r="CX115" s="758"/>
      <c r="CY115" s="758"/>
      <c r="CZ115" s="758"/>
      <c r="DA115" s="758"/>
      <c r="DB115" s="758"/>
      <c r="DC115" s="767"/>
      <c r="DD115" s="1007"/>
      <c r="DE115" s="1006"/>
      <c r="DF115" s="1000"/>
      <c r="DG115" s="758"/>
      <c r="DH115" s="758"/>
      <c r="DI115" s="758"/>
      <c r="DJ115" s="758"/>
      <c r="DK115" s="758"/>
      <c r="DL115" s="758"/>
      <c r="DM115" s="758"/>
      <c r="DN115" s="758"/>
      <c r="DO115" s="767"/>
      <c r="DP115" s="1007"/>
      <c r="DQ115" s="1006"/>
      <c r="DR115" s="1000"/>
      <c r="DS115" s="758"/>
      <c r="DT115" s="758"/>
      <c r="DU115" s="758"/>
      <c r="DV115" s="758"/>
      <c r="DW115" s="758"/>
      <c r="DX115" s="758"/>
      <c r="DY115" s="758"/>
      <c r="DZ115" s="758"/>
      <c r="EA115" s="767"/>
      <c r="EB115" s="1007"/>
      <c r="EC115" s="1006"/>
      <c r="ED115" s="1000"/>
      <c r="EE115" s="565"/>
      <c r="EF115" s="561"/>
      <c r="EG115" s="588"/>
      <c r="EH115" s="588"/>
      <c r="EI115" s="588"/>
      <c r="EJ115" s="588"/>
      <c r="EK115" s="588"/>
      <c r="EL115" s="588"/>
      <c r="EM115" s="588"/>
      <c r="EN115" s="588"/>
      <c r="EO115" s="588"/>
      <c r="EP115" s="588"/>
      <c r="EQ115" s="588"/>
      <c r="ER115" s="588"/>
    </row>
    <row r="116" spans="1:148" s="523" customFormat="1" ht="15" customHeight="1">
      <c r="A116" s="1238"/>
      <c r="B116" s="1238"/>
      <c r="C116" s="1080"/>
      <c r="D116" s="1080"/>
      <c r="E116" s="1080"/>
      <c r="F116" s="1080"/>
      <c r="G116" s="1081"/>
      <c r="H116" s="1080"/>
      <c r="I116" s="1067"/>
      <c r="J116" s="1061"/>
      <c r="K116" s="1067"/>
      <c r="L116" s="539"/>
      <c r="M116" s="550" t="s">
        <v>18</v>
      </c>
      <c r="N116" s="550"/>
      <c r="O116" s="546"/>
      <c r="P116" s="546"/>
      <c r="Q116" s="546"/>
      <c r="R116" s="546"/>
      <c r="S116" s="546"/>
      <c r="T116" s="546"/>
      <c r="U116" s="546"/>
      <c r="V116" s="546"/>
      <c r="W116" s="574"/>
      <c r="X116" s="565"/>
      <c r="Y116" s="564"/>
      <c r="Z116" s="550"/>
      <c r="AA116" s="758"/>
      <c r="AB116" s="758"/>
      <c r="AC116" s="758"/>
      <c r="AD116" s="758"/>
      <c r="AE116" s="758"/>
      <c r="AF116" s="758"/>
      <c r="AG116" s="758"/>
      <c r="AH116" s="758"/>
      <c r="AI116" s="767"/>
      <c r="AJ116" s="1007"/>
      <c r="AK116" s="1006"/>
      <c r="AL116" s="1000"/>
      <c r="AM116" s="758"/>
      <c r="AN116" s="758"/>
      <c r="AO116" s="758"/>
      <c r="AP116" s="758"/>
      <c r="AQ116" s="758"/>
      <c r="AR116" s="758"/>
      <c r="AS116" s="758"/>
      <c r="AT116" s="758"/>
      <c r="AU116" s="767"/>
      <c r="AV116" s="1007"/>
      <c r="AW116" s="1006"/>
      <c r="AX116" s="1000"/>
      <c r="AY116" s="758"/>
      <c r="AZ116" s="758"/>
      <c r="BA116" s="758"/>
      <c r="BB116" s="758"/>
      <c r="BC116" s="758"/>
      <c r="BD116" s="758"/>
      <c r="BE116" s="758"/>
      <c r="BF116" s="758"/>
      <c r="BG116" s="767"/>
      <c r="BH116" s="1007"/>
      <c r="BI116" s="1006"/>
      <c r="BJ116" s="1000"/>
      <c r="BK116" s="758"/>
      <c r="BL116" s="758"/>
      <c r="BM116" s="758"/>
      <c r="BN116" s="758"/>
      <c r="BO116" s="758"/>
      <c r="BP116" s="758"/>
      <c r="BQ116" s="758"/>
      <c r="BR116" s="758"/>
      <c r="BS116" s="767"/>
      <c r="BT116" s="1007"/>
      <c r="BU116" s="1006"/>
      <c r="BV116" s="1000"/>
      <c r="BW116" s="758"/>
      <c r="BX116" s="758"/>
      <c r="BY116" s="758"/>
      <c r="BZ116" s="758"/>
      <c r="CA116" s="758"/>
      <c r="CB116" s="758"/>
      <c r="CC116" s="758"/>
      <c r="CD116" s="758"/>
      <c r="CE116" s="767"/>
      <c r="CF116" s="1007"/>
      <c r="CG116" s="1006"/>
      <c r="CH116" s="1000"/>
      <c r="CI116" s="758"/>
      <c r="CJ116" s="758"/>
      <c r="CK116" s="758"/>
      <c r="CL116" s="758"/>
      <c r="CM116" s="758"/>
      <c r="CN116" s="758"/>
      <c r="CO116" s="758"/>
      <c r="CP116" s="758"/>
      <c r="CQ116" s="767"/>
      <c r="CR116" s="1007"/>
      <c r="CS116" s="1006"/>
      <c r="CT116" s="1000"/>
      <c r="CU116" s="758"/>
      <c r="CV116" s="758"/>
      <c r="CW116" s="758"/>
      <c r="CX116" s="758"/>
      <c r="CY116" s="758"/>
      <c r="CZ116" s="758"/>
      <c r="DA116" s="758"/>
      <c r="DB116" s="758"/>
      <c r="DC116" s="767"/>
      <c r="DD116" s="1007"/>
      <c r="DE116" s="1006"/>
      <c r="DF116" s="1000"/>
      <c r="DG116" s="758"/>
      <c r="DH116" s="758"/>
      <c r="DI116" s="758"/>
      <c r="DJ116" s="758"/>
      <c r="DK116" s="758"/>
      <c r="DL116" s="758"/>
      <c r="DM116" s="758"/>
      <c r="DN116" s="758"/>
      <c r="DO116" s="767"/>
      <c r="DP116" s="1007"/>
      <c r="DQ116" s="1006"/>
      <c r="DR116" s="1000"/>
      <c r="DS116" s="758"/>
      <c r="DT116" s="758"/>
      <c r="DU116" s="758"/>
      <c r="DV116" s="758"/>
      <c r="DW116" s="758"/>
      <c r="DX116" s="758"/>
      <c r="DY116" s="758"/>
      <c r="DZ116" s="758"/>
      <c r="EA116" s="767"/>
      <c r="EB116" s="1007"/>
      <c r="EC116" s="1006"/>
      <c r="ED116" s="1000"/>
      <c r="EE116" s="565"/>
      <c r="EF116" s="561"/>
      <c r="EG116" s="588"/>
      <c r="EH116" s="588"/>
      <c r="EI116" s="588"/>
      <c r="EJ116" s="588"/>
      <c r="EK116" s="588"/>
      <c r="EL116" s="588"/>
      <c r="EM116" s="588"/>
      <c r="EN116" s="588"/>
      <c r="EO116" s="588"/>
      <c r="EP116" s="588"/>
      <c r="EQ116" s="588"/>
      <c r="ER116" s="588"/>
    </row>
    <row r="117" spans="1:148" s="523" customFormat="1" ht="15" customHeight="1">
      <c r="A117" s="1238"/>
      <c r="B117" s="1080"/>
      <c r="C117" s="1080"/>
      <c r="D117" s="1080"/>
      <c r="E117" s="1080"/>
      <c r="F117" s="1080"/>
      <c r="G117" s="1081"/>
      <c r="H117" s="1080"/>
      <c r="I117" s="1067"/>
      <c r="J117" s="1061"/>
      <c r="K117" s="1067"/>
      <c r="L117" s="539"/>
      <c r="M117" s="559" t="s">
        <v>19</v>
      </c>
      <c r="N117" s="550"/>
      <c r="O117" s="546"/>
      <c r="P117" s="546"/>
      <c r="Q117" s="546"/>
      <c r="R117" s="546"/>
      <c r="S117" s="546"/>
      <c r="T117" s="546"/>
      <c r="U117" s="546"/>
      <c r="V117" s="546"/>
      <c r="W117" s="574"/>
      <c r="X117" s="565"/>
      <c r="Y117" s="564"/>
      <c r="Z117" s="550"/>
      <c r="AA117" s="758"/>
      <c r="AB117" s="758"/>
      <c r="AC117" s="758"/>
      <c r="AD117" s="758"/>
      <c r="AE117" s="758"/>
      <c r="AF117" s="758"/>
      <c r="AG117" s="758"/>
      <c r="AH117" s="758"/>
      <c r="AI117" s="767"/>
      <c r="AJ117" s="1007"/>
      <c r="AK117" s="1006"/>
      <c r="AL117" s="1000"/>
      <c r="AM117" s="758"/>
      <c r="AN117" s="758"/>
      <c r="AO117" s="758"/>
      <c r="AP117" s="758"/>
      <c r="AQ117" s="758"/>
      <c r="AR117" s="758"/>
      <c r="AS117" s="758"/>
      <c r="AT117" s="758"/>
      <c r="AU117" s="767"/>
      <c r="AV117" s="1007"/>
      <c r="AW117" s="1006"/>
      <c r="AX117" s="1000"/>
      <c r="AY117" s="758"/>
      <c r="AZ117" s="758"/>
      <c r="BA117" s="758"/>
      <c r="BB117" s="758"/>
      <c r="BC117" s="758"/>
      <c r="BD117" s="758"/>
      <c r="BE117" s="758"/>
      <c r="BF117" s="758"/>
      <c r="BG117" s="767"/>
      <c r="BH117" s="1007"/>
      <c r="BI117" s="1006"/>
      <c r="BJ117" s="1000"/>
      <c r="BK117" s="758"/>
      <c r="BL117" s="758"/>
      <c r="BM117" s="758"/>
      <c r="BN117" s="758"/>
      <c r="BO117" s="758"/>
      <c r="BP117" s="758"/>
      <c r="BQ117" s="758"/>
      <c r="BR117" s="758"/>
      <c r="BS117" s="767"/>
      <c r="BT117" s="1007"/>
      <c r="BU117" s="1006"/>
      <c r="BV117" s="1000"/>
      <c r="BW117" s="758"/>
      <c r="BX117" s="758"/>
      <c r="BY117" s="758"/>
      <c r="BZ117" s="758"/>
      <c r="CA117" s="758"/>
      <c r="CB117" s="758"/>
      <c r="CC117" s="758"/>
      <c r="CD117" s="758"/>
      <c r="CE117" s="767"/>
      <c r="CF117" s="1007"/>
      <c r="CG117" s="1006"/>
      <c r="CH117" s="1000"/>
      <c r="CI117" s="758"/>
      <c r="CJ117" s="758"/>
      <c r="CK117" s="758"/>
      <c r="CL117" s="758"/>
      <c r="CM117" s="758"/>
      <c r="CN117" s="758"/>
      <c r="CO117" s="758"/>
      <c r="CP117" s="758"/>
      <c r="CQ117" s="767"/>
      <c r="CR117" s="1007"/>
      <c r="CS117" s="1006"/>
      <c r="CT117" s="1000"/>
      <c r="CU117" s="758"/>
      <c r="CV117" s="758"/>
      <c r="CW117" s="758"/>
      <c r="CX117" s="758"/>
      <c r="CY117" s="758"/>
      <c r="CZ117" s="758"/>
      <c r="DA117" s="758"/>
      <c r="DB117" s="758"/>
      <c r="DC117" s="767"/>
      <c r="DD117" s="1007"/>
      <c r="DE117" s="1006"/>
      <c r="DF117" s="1000"/>
      <c r="DG117" s="758"/>
      <c r="DH117" s="758"/>
      <c r="DI117" s="758"/>
      <c r="DJ117" s="758"/>
      <c r="DK117" s="758"/>
      <c r="DL117" s="758"/>
      <c r="DM117" s="758"/>
      <c r="DN117" s="758"/>
      <c r="DO117" s="767"/>
      <c r="DP117" s="1007"/>
      <c r="DQ117" s="1006"/>
      <c r="DR117" s="1000"/>
      <c r="DS117" s="758"/>
      <c r="DT117" s="758"/>
      <c r="DU117" s="758"/>
      <c r="DV117" s="758"/>
      <c r="DW117" s="758"/>
      <c r="DX117" s="758"/>
      <c r="DY117" s="758"/>
      <c r="DZ117" s="758"/>
      <c r="EA117" s="767"/>
      <c r="EB117" s="1007"/>
      <c r="EC117" s="1006"/>
      <c r="ED117" s="1000"/>
      <c r="EE117" s="565"/>
      <c r="EF117" s="561"/>
      <c r="EG117" s="588"/>
      <c r="EH117" s="588"/>
      <c r="EI117" s="588"/>
      <c r="EJ117" s="588"/>
      <c r="EK117" s="588"/>
      <c r="EL117" s="588"/>
      <c r="EM117" s="588"/>
      <c r="EN117" s="588"/>
      <c r="EO117" s="588"/>
      <c r="EP117" s="588"/>
      <c r="EQ117" s="588"/>
      <c r="ER117" s="588"/>
    </row>
    <row r="118" spans="1:148" s="523" customFormat="1" ht="15" customHeight="1">
      <c r="A118" s="1074"/>
      <c r="B118" s="1074"/>
      <c r="C118" s="1074"/>
      <c r="D118" s="1074"/>
      <c r="E118" s="1074"/>
      <c r="F118" s="1074"/>
      <c r="G118" s="1082"/>
      <c r="H118" s="1074"/>
      <c r="I118" s="1060"/>
      <c r="J118" s="1061"/>
      <c r="K118" s="1057"/>
      <c r="L118" s="539"/>
      <c r="M118" s="566" t="s">
        <v>308</v>
      </c>
      <c r="N118" s="550"/>
      <c r="O118" s="546"/>
      <c r="P118" s="546"/>
      <c r="Q118" s="546"/>
      <c r="R118" s="546"/>
      <c r="S118" s="546"/>
      <c r="T118" s="546"/>
      <c r="U118" s="546"/>
      <c r="V118" s="546"/>
      <c r="W118" s="574"/>
      <c r="X118" s="565"/>
      <c r="Y118" s="564"/>
      <c r="Z118" s="550"/>
      <c r="AA118" s="758"/>
      <c r="AB118" s="758"/>
      <c r="AC118" s="758"/>
      <c r="AD118" s="758"/>
      <c r="AE118" s="758"/>
      <c r="AF118" s="758"/>
      <c r="AG118" s="758"/>
      <c r="AH118" s="758"/>
      <c r="AI118" s="767"/>
      <c r="AJ118" s="1007"/>
      <c r="AK118" s="1006"/>
      <c r="AL118" s="1000"/>
      <c r="AM118" s="758"/>
      <c r="AN118" s="758"/>
      <c r="AO118" s="758"/>
      <c r="AP118" s="758"/>
      <c r="AQ118" s="758"/>
      <c r="AR118" s="758"/>
      <c r="AS118" s="758"/>
      <c r="AT118" s="758"/>
      <c r="AU118" s="767"/>
      <c r="AV118" s="1007"/>
      <c r="AW118" s="1006"/>
      <c r="AX118" s="1000"/>
      <c r="AY118" s="758"/>
      <c r="AZ118" s="758"/>
      <c r="BA118" s="758"/>
      <c r="BB118" s="758"/>
      <c r="BC118" s="758"/>
      <c r="BD118" s="758"/>
      <c r="BE118" s="758"/>
      <c r="BF118" s="758"/>
      <c r="BG118" s="767"/>
      <c r="BH118" s="1007"/>
      <c r="BI118" s="1006"/>
      <c r="BJ118" s="1000"/>
      <c r="BK118" s="758"/>
      <c r="BL118" s="758"/>
      <c r="BM118" s="758"/>
      <c r="BN118" s="758"/>
      <c r="BO118" s="758"/>
      <c r="BP118" s="758"/>
      <c r="BQ118" s="758"/>
      <c r="BR118" s="758"/>
      <c r="BS118" s="767"/>
      <c r="BT118" s="1007"/>
      <c r="BU118" s="1006"/>
      <c r="BV118" s="1000"/>
      <c r="BW118" s="758"/>
      <c r="BX118" s="758"/>
      <c r="BY118" s="758"/>
      <c r="BZ118" s="758"/>
      <c r="CA118" s="758"/>
      <c r="CB118" s="758"/>
      <c r="CC118" s="758"/>
      <c r="CD118" s="758"/>
      <c r="CE118" s="767"/>
      <c r="CF118" s="1007"/>
      <c r="CG118" s="1006"/>
      <c r="CH118" s="1000"/>
      <c r="CI118" s="758"/>
      <c r="CJ118" s="758"/>
      <c r="CK118" s="758"/>
      <c r="CL118" s="758"/>
      <c r="CM118" s="758"/>
      <c r="CN118" s="758"/>
      <c r="CO118" s="758"/>
      <c r="CP118" s="758"/>
      <c r="CQ118" s="767"/>
      <c r="CR118" s="1007"/>
      <c r="CS118" s="1006"/>
      <c r="CT118" s="1000"/>
      <c r="CU118" s="758"/>
      <c r="CV118" s="758"/>
      <c r="CW118" s="758"/>
      <c r="CX118" s="758"/>
      <c r="CY118" s="758"/>
      <c r="CZ118" s="758"/>
      <c r="DA118" s="758"/>
      <c r="DB118" s="758"/>
      <c r="DC118" s="767"/>
      <c r="DD118" s="1007"/>
      <c r="DE118" s="1006"/>
      <c r="DF118" s="1000"/>
      <c r="DG118" s="758"/>
      <c r="DH118" s="758"/>
      <c r="DI118" s="758"/>
      <c r="DJ118" s="758"/>
      <c r="DK118" s="758"/>
      <c r="DL118" s="758"/>
      <c r="DM118" s="758"/>
      <c r="DN118" s="758"/>
      <c r="DO118" s="767"/>
      <c r="DP118" s="1007"/>
      <c r="DQ118" s="1006"/>
      <c r="DR118" s="1000"/>
      <c r="DS118" s="758"/>
      <c r="DT118" s="758"/>
      <c r="DU118" s="758"/>
      <c r="DV118" s="758"/>
      <c r="DW118" s="758"/>
      <c r="DX118" s="758"/>
      <c r="DY118" s="758"/>
      <c r="DZ118" s="758"/>
      <c r="EA118" s="767"/>
      <c r="EB118" s="1007"/>
      <c r="EC118" s="1006"/>
      <c r="ED118" s="1000"/>
      <c r="EE118" s="565"/>
      <c r="EF118" s="561"/>
      <c r="EG118" s="588"/>
      <c r="EH118" s="588"/>
      <c r="EI118" s="588"/>
      <c r="EJ118" s="588"/>
      <c r="EK118" s="588"/>
      <c r="EL118" s="588"/>
      <c r="EM118" s="588"/>
      <c r="EN118" s="588"/>
      <c r="EO118" s="588"/>
      <c r="EP118" s="588"/>
      <c r="EQ118" s="588"/>
      <c r="ER118" s="588"/>
    </row>
    <row r="119" spans="1:148" s="686" customFormat="1" ht="102.75" customHeight="1">
      <c r="A119" s="929"/>
      <c r="B119" s="929"/>
      <c r="C119" s="929"/>
      <c r="D119" s="929"/>
      <c r="E119" s="929"/>
      <c r="F119" s="929"/>
      <c r="G119" s="933"/>
      <c r="H119" s="934">
        <v>1</v>
      </c>
      <c r="I119" s="932"/>
      <c r="J119" s="930"/>
      <c r="K119" s="931"/>
      <c r="L119" s="725" t="str">
        <f>mergeValue(A119) &amp;"."&amp; mergeValue(B119)&amp;"."&amp; mergeValue(C119)&amp;"."&amp; mergeValue(D119)&amp;"."&amp; mergeValue(F119)&amp;"."&amp; mergeValue(G119)&amp;"."&amp; mergeValue(H119)</f>
        <v>......1</v>
      </c>
      <c r="M119" s="1068"/>
      <c r="N119" s="714"/>
      <c r="O119" s="684"/>
      <c r="P119" s="684"/>
      <c r="Q119" s="703"/>
      <c r="R119" s="713"/>
      <c r="S119" s="1092"/>
      <c r="T119" s="713"/>
      <c r="U119" s="1092"/>
      <c r="V119" s="719" t="str">
        <f>W119 &amp; "-" &amp; Y119</f>
        <v>-</v>
      </c>
      <c r="W119" s="684"/>
      <c r="X119" s="651" t="s">
        <v>84</v>
      </c>
      <c r="Y119" s="1088"/>
      <c r="Z119" s="473" t="s">
        <v>84</v>
      </c>
      <c r="AA119" s="684"/>
      <c r="AB119" s="684"/>
      <c r="AC119" s="764"/>
      <c r="AD119" s="713"/>
      <c r="AE119" s="1092"/>
      <c r="AF119" s="713"/>
      <c r="AG119" s="1092"/>
      <c r="AH119" s="770" t="str">
        <f>AI119 &amp; "-" &amp; AK119</f>
        <v>-</v>
      </c>
      <c r="AI119" s="684"/>
      <c r="AJ119" s="1108" t="s">
        <v>84</v>
      </c>
      <c r="AK119" s="1110"/>
      <c r="AL119" s="1108" t="s">
        <v>84</v>
      </c>
      <c r="AM119" s="684"/>
      <c r="AN119" s="684"/>
      <c r="AO119" s="764"/>
      <c r="AP119" s="713"/>
      <c r="AQ119" s="1092"/>
      <c r="AR119" s="713"/>
      <c r="AS119" s="1092"/>
      <c r="AT119" s="770" t="str">
        <f>AU119 &amp; "-" &amp; AW119</f>
        <v>-</v>
      </c>
      <c r="AU119" s="684"/>
      <c r="AV119" s="1108" t="s">
        <v>84</v>
      </c>
      <c r="AW119" s="1110"/>
      <c r="AX119" s="1108" t="s">
        <v>84</v>
      </c>
      <c r="AY119" s="684"/>
      <c r="AZ119" s="684"/>
      <c r="BA119" s="764"/>
      <c r="BB119" s="713"/>
      <c r="BC119" s="1092"/>
      <c r="BD119" s="713"/>
      <c r="BE119" s="1092"/>
      <c r="BF119" s="770" t="str">
        <f>BG119 &amp; "-" &amp; BI119</f>
        <v>-</v>
      </c>
      <c r="BG119" s="684"/>
      <c r="BH119" s="1108" t="s">
        <v>84</v>
      </c>
      <c r="BI119" s="1110"/>
      <c r="BJ119" s="1108" t="s">
        <v>84</v>
      </c>
      <c r="BK119" s="684"/>
      <c r="BL119" s="684"/>
      <c r="BM119" s="764"/>
      <c r="BN119" s="713"/>
      <c r="BO119" s="1092"/>
      <c r="BP119" s="713"/>
      <c r="BQ119" s="1092"/>
      <c r="BR119" s="770" t="str">
        <f>BS119 &amp; "-" &amp; BU119</f>
        <v>-</v>
      </c>
      <c r="BS119" s="684"/>
      <c r="BT119" s="1108" t="s">
        <v>84</v>
      </c>
      <c r="BU119" s="1110"/>
      <c r="BV119" s="1108" t="s">
        <v>84</v>
      </c>
      <c r="BW119" s="684"/>
      <c r="BX119" s="684"/>
      <c r="BY119" s="764"/>
      <c r="BZ119" s="713"/>
      <c r="CA119" s="1092"/>
      <c r="CB119" s="713"/>
      <c r="CC119" s="1092"/>
      <c r="CD119" s="770" t="str">
        <f>CE119 &amp; "-" &amp; CG119</f>
        <v>-</v>
      </c>
      <c r="CE119" s="684"/>
      <c r="CF119" s="1108" t="s">
        <v>84</v>
      </c>
      <c r="CG119" s="1110"/>
      <c r="CH119" s="1108" t="s">
        <v>84</v>
      </c>
      <c r="CI119" s="684"/>
      <c r="CJ119" s="684"/>
      <c r="CK119" s="764"/>
      <c r="CL119" s="713"/>
      <c r="CM119" s="1092"/>
      <c r="CN119" s="713"/>
      <c r="CO119" s="1092"/>
      <c r="CP119" s="770" t="str">
        <f>CQ119 &amp; "-" &amp; CS119</f>
        <v>-</v>
      </c>
      <c r="CQ119" s="684"/>
      <c r="CR119" s="1108" t="s">
        <v>84</v>
      </c>
      <c r="CS119" s="1110"/>
      <c r="CT119" s="1108" t="s">
        <v>84</v>
      </c>
      <c r="CU119" s="684"/>
      <c r="CV119" s="684"/>
      <c r="CW119" s="764"/>
      <c r="CX119" s="713"/>
      <c r="CY119" s="1092"/>
      <c r="CZ119" s="713"/>
      <c r="DA119" s="1092"/>
      <c r="DB119" s="770" t="str">
        <f>DC119 &amp; "-" &amp; DE119</f>
        <v>-</v>
      </c>
      <c r="DC119" s="684"/>
      <c r="DD119" s="1108" t="s">
        <v>84</v>
      </c>
      <c r="DE119" s="1110"/>
      <c r="DF119" s="1108" t="s">
        <v>84</v>
      </c>
      <c r="DG119" s="684"/>
      <c r="DH119" s="684"/>
      <c r="DI119" s="764"/>
      <c r="DJ119" s="713"/>
      <c r="DK119" s="1092"/>
      <c r="DL119" s="713"/>
      <c r="DM119" s="1092"/>
      <c r="DN119" s="770" t="str">
        <f>DO119 &amp; "-" &amp; DQ119</f>
        <v>-</v>
      </c>
      <c r="DO119" s="684"/>
      <c r="DP119" s="1108" t="s">
        <v>84</v>
      </c>
      <c r="DQ119" s="1110"/>
      <c r="DR119" s="1108" t="s">
        <v>84</v>
      </c>
      <c r="DS119" s="684"/>
      <c r="DT119" s="684"/>
      <c r="DU119" s="764"/>
      <c r="DV119" s="713"/>
      <c r="DW119" s="1092"/>
      <c r="DX119" s="713"/>
      <c r="DY119" s="1092"/>
      <c r="DZ119" s="770" t="str">
        <f>EA119 &amp; "-" &amp; EC119</f>
        <v>-</v>
      </c>
      <c r="EA119" s="684"/>
      <c r="EB119" s="1108" t="s">
        <v>84</v>
      </c>
      <c r="EC119" s="1110"/>
      <c r="ED119" s="1108" t="s">
        <v>84</v>
      </c>
      <c r="EE119" s="671"/>
      <c r="EF119" s="691"/>
      <c r="EG119" s="720" t="str">
        <f>strCheckDate(O119:EE119)</f>
        <v/>
      </c>
      <c r="EH119" s="720"/>
      <c r="EI119" s="720"/>
      <c r="EJ119" s="723"/>
      <c r="EK119" s="720"/>
      <c r="EL119" s="720"/>
      <c r="EM119" s="720"/>
      <c r="EN119" s="720"/>
      <c r="EO119" s="720"/>
      <c r="EP119" s="720"/>
      <c r="EQ119" s="720"/>
      <c r="ER119" s="720"/>
    </row>
    <row r="122" spans="1:148" s="35" customFormat="1" ht="17.100000000000001" customHeight="1">
      <c r="G122" s="35" t="s">
        <v>13</v>
      </c>
      <c r="I122" s="35" t="s">
        <v>68</v>
      </c>
      <c r="U122" s="158"/>
    </row>
    <row r="123" spans="1:148" ht="17.100000000000001" customHeight="1">
      <c r="T123" s="122"/>
      <c r="U123" s="43"/>
    </row>
    <row r="124" spans="1:148" s="524" customFormat="1" ht="22.5">
      <c r="A124" s="1238">
        <v>1</v>
      </c>
      <c r="B124" s="941"/>
      <c r="C124" s="941"/>
      <c r="D124" s="941"/>
      <c r="E124" s="942"/>
      <c r="F124" s="943"/>
      <c r="G124" s="943"/>
      <c r="H124" s="943"/>
      <c r="I124" s="944"/>
      <c r="J124" s="939"/>
      <c r="K124" s="946"/>
      <c r="L124" s="594">
        <f>mergeValue(A124)</f>
        <v>1</v>
      </c>
      <c r="M124" s="642" t="s">
        <v>20</v>
      </c>
      <c r="N124" s="581"/>
      <c r="O124" s="1250"/>
      <c r="P124" s="1250"/>
      <c r="Q124" s="1250"/>
      <c r="R124" s="1250"/>
      <c r="S124" s="1250"/>
      <c r="T124" s="1250"/>
      <c r="U124" s="1250"/>
      <c r="V124" s="1250"/>
      <c r="W124" s="631" t="s">
        <v>658</v>
      </c>
      <c r="X124" s="586"/>
      <c r="Y124" s="586"/>
      <c r="Z124" s="586"/>
      <c r="AA124" s="586"/>
      <c r="AB124" s="586"/>
      <c r="AC124" s="586"/>
      <c r="AD124" s="586"/>
      <c r="AE124" s="586"/>
      <c r="AF124" s="586"/>
      <c r="AG124" s="586"/>
      <c r="AH124" s="586"/>
    </row>
    <row r="125" spans="1:148" s="524" customFormat="1" ht="22.5">
      <c r="A125" s="1238"/>
      <c r="B125" s="1238">
        <v>1</v>
      </c>
      <c r="C125" s="941"/>
      <c r="D125" s="941"/>
      <c r="E125" s="943"/>
      <c r="F125" s="943"/>
      <c r="G125" s="943"/>
      <c r="H125" s="943"/>
      <c r="I125" s="938"/>
      <c r="J125" s="937"/>
      <c r="K125" s="940"/>
      <c r="L125" s="594" t="str">
        <f>mergeValue(A125) &amp;"."&amp; mergeValue(B125)</f>
        <v>1.1</v>
      </c>
      <c r="M125" s="547" t="s">
        <v>16</v>
      </c>
      <c r="N125" s="581"/>
      <c r="O125" s="1250"/>
      <c r="P125" s="1250"/>
      <c r="Q125" s="1250"/>
      <c r="R125" s="1250"/>
      <c r="S125" s="1250"/>
      <c r="T125" s="1250"/>
      <c r="U125" s="1250"/>
      <c r="V125" s="1250"/>
      <c r="W125" s="631" t="s">
        <v>477</v>
      </c>
      <c r="X125" s="586"/>
      <c r="Y125" s="586"/>
      <c r="Z125" s="586"/>
      <c r="AA125" s="586"/>
      <c r="AB125" s="586"/>
      <c r="AC125" s="586"/>
      <c r="AD125" s="586"/>
      <c r="AE125" s="586"/>
      <c r="AF125" s="586"/>
      <c r="AG125" s="586"/>
      <c r="AH125" s="586"/>
    </row>
    <row r="126" spans="1:148" s="524" customFormat="1" ht="22.5">
      <c r="A126" s="1238"/>
      <c r="B126" s="1238"/>
      <c r="C126" s="1238">
        <v>1</v>
      </c>
      <c r="D126" s="941"/>
      <c r="E126" s="943"/>
      <c r="F126" s="943"/>
      <c r="G126" s="943"/>
      <c r="H126" s="943"/>
      <c r="I126" s="945"/>
      <c r="J126" s="937"/>
      <c r="K126" s="940"/>
      <c r="L126" s="594" t="str">
        <f>mergeValue(A126) &amp;"."&amp; mergeValue(B126)&amp;"."&amp; mergeValue(C126)</f>
        <v>1.1.1</v>
      </c>
      <c r="M126" s="548" t="s">
        <v>7</v>
      </c>
      <c r="N126" s="581"/>
      <c r="O126" s="1250"/>
      <c r="P126" s="1250"/>
      <c r="Q126" s="1250"/>
      <c r="R126" s="1250"/>
      <c r="S126" s="1250"/>
      <c r="T126" s="1250"/>
      <c r="U126" s="1250"/>
      <c r="V126" s="1250"/>
      <c r="W126" s="631" t="s">
        <v>633</v>
      </c>
      <c r="X126" s="586"/>
      <c r="Y126" s="586"/>
      <c r="Z126" s="586"/>
      <c r="AA126" s="586"/>
      <c r="AB126" s="586"/>
      <c r="AC126" s="586"/>
      <c r="AD126" s="586"/>
      <c r="AE126" s="586"/>
      <c r="AF126" s="586"/>
      <c r="AG126" s="586"/>
      <c r="AH126" s="586"/>
    </row>
    <row r="127" spans="1:148" s="524" customFormat="1" ht="22.5">
      <c r="A127" s="1238"/>
      <c r="B127" s="1238"/>
      <c r="C127" s="1238"/>
      <c r="D127" s="1238">
        <v>1</v>
      </c>
      <c r="E127" s="943"/>
      <c r="F127" s="943"/>
      <c r="G127" s="943"/>
      <c r="H127" s="943"/>
      <c r="I127" s="945"/>
      <c r="J127" s="937"/>
      <c r="K127" s="940"/>
      <c r="L127" s="594" t="str">
        <f>mergeValue(A127) &amp;"."&amp; mergeValue(B127)&amp;"."&amp; mergeValue(C127)&amp;"."&amp; mergeValue(D127)</f>
        <v>1.1.1.1</v>
      </c>
      <c r="M127" s="549" t="s">
        <v>22</v>
      </c>
      <c r="N127" s="581"/>
      <c r="O127" s="1250"/>
      <c r="P127" s="1250"/>
      <c r="Q127" s="1250"/>
      <c r="R127" s="1250"/>
      <c r="S127" s="1250"/>
      <c r="T127" s="1250"/>
      <c r="U127" s="1250"/>
      <c r="V127" s="1250"/>
      <c r="W127" s="631" t="s">
        <v>634</v>
      </c>
      <c r="X127" s="586"/>
      <c r="Y127" s="586"/>
      <c r="Z127" s="586"/>
      <c r="AA127" s="586"/>
      <c r="AB127" s="586"/>
      <c r="AC127" s="586"/>
      <c r="AD127" s="586"/>
      <c r="AE127" s="586"/>
      <c r="AF127" s="586"/>
      <c r="AG127" s="586"/>
      <c r="AH127" s="586"/>
    </row>
    <row r="128" spans="1:148" s="524" customFormat="1" ht="11.25" hidden="1" customHeight="1">
      <c r="A128" s="1238"/>
      <c r="B128" s="1238"/>
      <c r="C128" s="1238"/>
      <c r="D128" s="1238"/>
      <c r="E128" s="1238">
        <v>1</v>
      </c>
      <c r="F128" s="943"/>
      <c r="G128" s="943"/>
      <c r="H128" s="941">
        <v>1</v>
      </c>
      <c r="I128" s="1238">
        <v>1</v>
      </c>
      <c r="J128" s="943"/>
      <c r="K128" s="948"/>
      <c r="L128" s="594"/>
      <c r="M128" s="555"/>
      <c r="N128" s="582"/>
      <c r="O128" s="632"/>
      <c r="P128" s="632"/>
      <c r="Q128" s="632"/>
      <c r="R128" s="632"/>
      <c r="S128" s="632"/>
      <c r="T128" s="632"/>
      <c r="U128" s="632"/>
      <c r="V128" s="509"/>
      <c r="W128" s="560"/>
      <c r="X128" s="586"/>
      <c r="Y128" s="586"/>
      <c r="Z128" s="586"/>
      <c r="AA128" s="586"/>
      <c r="AB128" s="586"/>
      <c r="AC128" s="586"/>
      <c r="AD128" s="586"/>
      <c r="AE128" s="586"/>
      <c r="AF128" s="586"/>
      <c r="AG128" s="586"/>
      <c r="AH128" s="586"/>
    </row>
    <row r="129" spans="1:34" s="524" customFormat="1" ht="90">
      <c r="A129" s="1238"/>
      <c r="B129" s="1238"/>
      <c r="C129" s="1238"/>
      <c r="D129" s="1238"/>
      <c r="E129" s="1238"/>
      <c r="F129" s="1238">
        <v>1</v>
      </c>
      <c r="G129" s="941"/>
      <c r="H129" s="941"/>
      <c r="I129" s="1238"/>
      <c r="J129" s="1238">
        <v>1</v>
      </c>
      <c r="K129" s="949"/>
      <c r="L129" s="594" t="str">
        <f>mergeValue(A129) &amp;"."&amp; mergeValue(B129)&amp;"."&amp; mergeValue(C129)&amp;"."&amp; mergeValue(D129)&amp;"."&amp;  mergeValue(F129)</f>
        <v>1.1.1.1.1</v>
      </c>
      <c r="M129" s="556" t="s">
        <v>10</v>
      </c>
      <c r="N129" s="582"/>
      <c r="O129" s="1240"/>
      <c r="P129" s="1240"/>
      <c r="Q129" s="1240"/>
      <c r="R129" s="1240"/>
      <c r="S129" s="1240"/>
      <c r="T129" s="1240"/>
      <c r="U129" s="1240"/>
      <c r="V129" s="1240"/>
      <c r="W129" s="631" t="s">
        <v>635</v>
      </c>
      <c r="X129" s="586"/>
      <c r="Y129" s="590" t="str">
        <f>strCheckUnique(Z129:Z132)</f>
        <v/>
      </c>
      <c r="Z129" s="586"/>
      <c r="AA129" s="590"/>
      <c r="AB129" s="586"/>
      <c r="AC129" s="586"/>
      <c r="AD129" s="586"/>
      <c r="AE129" s="586"/>
      <c r="AF129" s="586"/>
      <c r="AG129" s="586"/>
      <c r="AH129" s="586"/>
    </row>
    <row r="130" spans="1:34" s="524" customFormat="1" ht="191.25" customHeight="1">
      <c r="A130" s="1238"/>
      <c r="B130" s="1238"/>
      <c r="C130" s="1238"/>
      <c r="D130" s="1238"/>
      <c r="E130" s="1238"/>
      <c r="F130" s="1238"/>
      <c r="G130" s="941">
        <v>1</v>
      </c>
      <c r="H130" s="941"/>
      <c r="I130" s="1238"/>
      <c r="J130" s="1238"/>
      <c r="K130" s="949">
        <v>1</v>
      </c>
      <c r="L130" s="594" t="str">
        <f>mergeValue(A130) &amp;"."&amp; mergeValue(B130)&amp;"."&amp; mergeValue(C130)&amp;"."&amp; mergeValue(D130)&amp;"."&amp; mergeValue(F130)&amp;"."&amp; mergeValue(G130)</f>
        <v>1.1.1.1.1.1</v>
      </c>
      <c r="M130" s="1066"/>
      <c r="N130" s="587"/>
      <c r="O130" s="563"/>
      <c r="P130" s="563"/>
      <c r="Q130" s="1091"/>
      <c r="R130" s="1248"/>
      <c r="S130" s="1234" t="s">
        <v>83</v>
      </c>
      <c r="T130" s="1248"/>
      <c r="U130" s="1234" t="s">
        <v>84</v>
      </c>
      <c r="V130" s="579"/>
      <c r="W130" s="1208" t="s">
        <v>659</v>
      </c>
      <c r="X130" s="586" t="str">
        <f>strCheckDate(O131:V131)</f>
        <v/>
      </c>
      <c r="Y130" s="590"/>
      <c r="Z130" s="590" t="str">
        <f>IF(M130="","",M130 )</f>
        <v/>
      </c>
      <c r="AA130" s="590"/>
      <c r="AB130" s="590"/>
      <c r="AC130" s="590"/>
      <c r="AD130" s="586"/>
      <c r="AE130" s="586"/>
      <c r="AF130" s="586"/>
      <c r="AG130" s="586"/>
      <c r="AH130" s="586"/>
    </row>
    <row r="131" spans="1:34" s="524" customFormat="1" ht="0.2" customHeight="1">
      <c r="A131" s="1238"/>
      <c r="B131" s="1238"/>
      <c r="C131" s="1238"/>
      <c r="D131" s="1238"/>
      <c r="E131" s="1238"/>
      <c r="F131" s="1238"/>
      <c r="G131" s="941"/>
      <c r="H131" s="941"/>
      <c r="I131" s="1238"/>
      <c r="J131" s="1238"/>
      <c r="K131" s="949"/>
      <c r="L131" s="601"/>
      <c r="M131" s="647"/>
      <c r="N131" s="587"/>
      <c r="O131" s="563"/>
      <c r="P131" s="563"/>
      <c r="Q131" s="585" t="str">
        <f>R130 &amp; "-" &amp; T130</f>
        <v>-</v>
      </c>
      <c r="R131" s="1233"/>
      <c r="S131" s="1234"/>
      <c r="T131" s="1233"/>
      <c r="U131" s="1234"/>
      <c r="V131" s="579"/>
      <c r="W131" s="1208"/>
      <c r="X131" s="586"/>
      <c r="Y131" s="586"/>
      <c r="Z131" s="586"/>
      <c r="AA131" s="586"/>
      <c r="AB131" s="586"/>
      <c r="AC131" s="586"/>
      <c r="AD131" s="586"/>
      <c r="AE131" s="586"/>
      <c r="AF131" s="586"/>
      <c r="AG131" s="586"/>
      <c r="AH131" s="586"/>
    </row>
    <row r="132" spans="1:34" s="523" customFormat="1" ht="15" customHeight="1">
      <c r="A132" s="1238"/>
      <c r="B132" s="1238"/>
      <c r="C132" s="1238"/>
      <c r="D132" s="1238"/>
      <c r="E132" s="1238"/>
      <c r="F132" s="1238"/>
      <c r="G132" s="943"/>
      <c r="H132" s="941"/>
      <c r="I132" s="1238"/>
      <c r="J132" s="1238"/>
      <c r="K132" s="948"/>
      <c r="L132" s="539"/>
      <c r="M132" s="557" t="s">
        <v>25</v>
      </c>
      <c r="N132" s="552"/>
      <c r="O132" s="546"/>
      <c r="P132" s="546"/>
      <c r="Q132" s="546"/>
      <c r="R132" s="574"/>
      <c r="S132" s="565"/>
      <c r="T132" s="564"/>
      <c r="U132" s="552"/>
      <c r="V132" s="561"/>
      <c r="W132" s="1208"/>
      <c r="X132" s="588"/>
      <c r="Y132" s="588"/>
      <c r="Z132" s="588"/>
      <c r="AA132" s="588"/>
      <c r="AB132" s="588"/>
      <c r="AC132" s="588"/>
      <c r="AD132" s="588"/>
      <c r="AE132" s="588"/>
      <c r="AF132" s="588"/>
      <c r="AG132" s="588"/>
      <c r="AH132" s="588"/>
    </row>
    <row r="133" spans="1:34" s="523" customFormat="1" ht="15" customHeight="1">
      <c r="A133" s="1238"/>
      <c r="B133" s="1238"/>
      <c r="C133" s="1238"/>
      <c r="D133" s="1238"/>
      <c r="E133" s="1238"/>
      <c r="F133" s="943"/>
      <c r="G133" s="943"/>
      <c r="H133" s="941"/>
      <c r="I133" s="1238"/>
      <c r="J133" s="943"/>
      <c r="K133" s="948"/>
      <c r="L133" s="539"/>
      <c r="M133" s="552" t="s">
        <v>11</v>
      </c>
      <c r="N133" s="551"/>
      <c r="O133" s="546"/>
      <c r="P133" s="546"/>
      <c r="Q133" s="546"/>
      <c r="R133" s="574"/>
      <c r="S133" s="565"/>
      <c r="T133" s="564"/>
      <c r="U133" s="551"/>
      <c r="V133" s="565"/>
      <c r="W133" s="561"/>
      <c r="X133" s="588"/>
      <c r="Y133" s="588"/>
      <c r="Z133" s="588"/>
      <c r="AA133" s="588"/>
      <c r="AB133" s="588"/>
      <c r="AC133" s="588"/>
      <c r="AD133" s="588"/>
      <c r="AE133" s="588"/>
      <c r="AF133" s="588"/>
      <c r="AG133" s="588"/>
      <c r="AH133" s="588"/>
    </row>
    <row r="134" spans="1:34" s="523" customFormat="1" ht="0.2" customHeight="1">
      <c r="A134" s="1238"/>
      <c r="B134" s="1238"/>
      <c r="C134" s="1238"/>
      <c r="D134" s="1238"/>
      <c r="E134" s="947"/>
      <c r="F134" s="943"/>
      <c r="G134" s="943"/>
      <c r="H134" s="943"/>
      <c r="I134" s="939"/>
      <c r="J134" s="936"/>
      <c r="K134" s="946"/>
      <c r="L134" s="539"/>
      <c r="M134" s="552"/>
      <c r="N134" s="550"/>
      <c r="O134" s="546"/>
      <c r="P134" s="546"/>
      <c r="Q134" s="546"/>
      <c r="R134" s="574"/>
      <c r="S134" s="565"/>
      <c r="T134" s="564"/>
      <c r="U134" s="550"/>
      <c r="V134" s="565"/>
      <c r="W134" s="561"/>
      <c r="X134" s="588"/>
      <c r="Y134" s="588"/>
      <c r="Z134" s="588"/>
      <c r="AA134" s="588"/>
      <c r="AB134" s="588"/>
      <c r="AC134" s="588"/>
      <c r="AD134" s="588"/>
      <c r="AE134" s="588"/>
      <c r="AF134" s="588"/>
      <c r="AG134" s="588"/>
      <c r="AH134" s="588"/>
    </row>
    <row r="135" spans="1:34" s="523" customFormat="1" ht="15" customHeight="1">
      <c r="A135" s="1238"/>
      <c r="B135" s="1238"/>
      <c r="C135" s="1238"/>
      <c r="D135" s="947"/>
      <c r="E135" s="947"/>
      <c r="F135" s="943"/>
      <c r="G135" s="943"/>
      <c r="H135" s="943"/>
      <c r="I135" s="939"/>
      <c r="J135" s="936"/>
      <c r="K135" s="946"/>
      <c r="L135" s="539"/>
      <c r="M135" s="551" t="s">
        <v>17</v>
      </c>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38"/>
      <c r="B136" s="1238"/>
      <c r="C136" s="947"/>
      <c r="D136" s="947"/>
      <c r="E136" s="947"/>
      <c r="F136" s="947"/>
      <c r="G136" s="952"/>
      <c r="H136" s="939"/>
      <c r="I136" s="950"/>
      <c r="J136" s="936"/>
      <c r="K136" s="951"/>
      <c r="L136" s="539"/>
      <c r="M136" s="550" t="s">
        <v>18</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38"/>
      <c r="B137" s="947"/>
      <c r="C137" s="947"/>
      <c r="D137" s="947"/>
      <c r="E137" s="947"/>
      <c r="F137" s="947"/>
      <c r="G137" s="952"/>
      <c r="H137" s="939"/>
      <c r="I137" s="939"/>
      <c r="J137" s="936"/>
      <c r="K137" s="946"/>
      <c r="L137" s="539"/>
      <c r="M137" s="559" t="s">
        <v>19</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935"/>
      <c r="B138" s="935"/>
      <c r="C138" s="935"/>
      <c r="D138" s="935"/>
      <c r="E138" s="935"/>
      <c r="F138" s="935"/>
      <c r="G138" s="935"/>
      <c r="H138" s="935"/>
      <c r="I138" s="935"/>
      <c r="J138" s="935"/>
      <c r="K138" s="935"/>
      <c r="L138" s="494"/>
      <c r="M138" s="566" t="s">
        <v>308</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ht="17.100000000000001" customHeight="1">
      <c r="X139" s="204"/>
      <c r="Y139" s="204"/>
      <c r="Z139" s="204"/>
      <c r="AA139" s="204"/>
      <c r="AB139" s="204"/>
      <c r="AC139" s="204"/>
      <c r="AD139" s="204"/>
      <c r="AE139" s="204"/>
      <c r="AF139" s="204"/>
      <c r="AG139" s="204"/>
      <c r="AH139" s="204"/>
    </row>
    <row r="140" spans="1:34" s="35" customFormat="1" ht="17.100000000000001" customHeight="1">
      <c r="G140" s="35" t="s">
        <v>13</v>
      </c>
      <c r="I140" s="35" t="s">
        <v>182</v>
      </c>
      <c r="V140" s="158"/>
      <c r="X140" s="217"/>
      <c r="Y140" s="217"/>
      <c r="Z140" s="217"/>
      <c r="AA140" s="217"/>
      <c r="AB140" s="217"/>
      <c r="AC140" s="217"/>
      <c r="AD140" s="217"/>
      <c r="AE140" s="217"/>
      <c r="AF140" s="217"/>
      <c r="AG140" s="217"/>
      <c r="AH140" s="217"/>
    </row>
    <row r="141" spans="1:34" ht="17.100000000000001" customHeight="1">
      <c r="T141" s="122"/>
      <c r="U141" s="43"/>
      <c r="X141" s="204"/>
      <c r="Y141" s="204"/>
      <c r="Z141" s="204"/>
      <c r="AA141" s="204"/>
      <c r="AB141" s="204"/>
      <c r="AC141" s="204"/>
      <c r="AD141" s="204"/>
      <c r="AE141" s="204"/>
      <c r="AF141" s="204"/>
      <c r="AG141" s="204"/>
      <c r="AH141" s="204"/>
    </row>
    <row r="142" spans="1:34" s="524" customFormat="1" ht="22.5">
      <c r="A142" s="1238">
        <v>1</v>
      </c>
      <c r="B142" s="959"/>
      <c r="C142" s="959"/>
      <c r="D142" s="959"/>
      <c r="E142" s="960"/>
      <c r="F142" s="961"/>
      <c r="G142" s="961"/>
      <c r="H142" s="961"/>
      <c r="I142" s="962"/>
      <c r="J142" s="957"/>
      <c r="K142" s="964"/>
      <c r="L142" s="594">
        <f>mergeValue(A142)</f>
        <v>1</v>
      </c>
      <c r="M142" s="642" t="s">
        <v>20</v>
      </c>
      <c r="N142" s="581"/>
      <c r="O142" s="1250"/>
      <c r="P142" s="1250"/>
      <c r="Q142" s="1250"/>
      <c r="R142" s="1250"/>
      <c r="S142" s="1250"/>
      <c r="T142" s="1250"/>
      <c r="U142" s="1250"/>
      <c r="V142" s="1250"/>
      <c r="W142" s="631" t="s">
        <v>658</v>
      </c>
      <c r="X142" s="586"/>
      <c r="Y142" s="586"/>
      <c r="Z142" s="586"/>
      <c r="AA142" s="586"/>
      <c r="AB142" s="586"/>
      <c r="AC142" s="586"/>
      <c r="AD142" s="586"/>
      <c r="AE142" s="586"/>
      <c r="AF142" s="586"/>
      <c r="AG142" s="586"/>
      <c r="AH142" s="586"/>
    </row>
    <row r="143" spans="1:34" s="524" customFormat="1" ht="22.5">
      <c r="A143" s="1238"/>
      <c r="B143" s="1238">
        <v>1</v>
      </c>
      <c r="C143" s="959"/>
      <c r="D143" s="959"/>
      <c r="E143" s="961"/>
      <c r="F143" s="961"/>
      <c r="G143" s="961"/>
      <c r="H143" s="961"/>
      <c r="I143" s="956"/>
      <c r="J143" s="955"/>
      <c r="K143" s="958"/>
      <c r="L143" s="594" t="str">
        <f>mergeValue(A143) &amp;"."&amp; mergeValue(B143)</f>
        <v>1.1</v>
      </c>
      <c r="M143" s="547" t="s">
        <v>16</v>
      </c>
      <c r="N143" s="581"/>
      <c r="O143" s="1250"/>
      <c r="P143" s="1250"/>
      <c r="Q143" s="1250"/>
      <c r="R143" s="1250"/>
      <c r="S143" s="1250"/>
      <c r="T143" s="1250"/>
      <c r="U143" s="1250"/>
      <c r="V143" s="1250"/>
      <c r="W143" s="631" t="s">
        <v>477</v>
      </c>
      <c r="X143" s="586"/>
      <c r="Y143" s="586"/>
      <c r="Z143" s="586"/>
      <c r="AA143" s="586"/>
      <c r="AB143" s="586"/>
      <c r="AC143" s="586"/>
      <c r="AD143" s="586"/>
      <c r="AE143" s="586"/>
      <c r="AF143" s="586"/>
      <c r="AG143" s="586"/>
      <c r="AH143" s="586"/>
    </row>
    <row r="144" spans="1:34" s="524" customFormat="1" ht="22.5">
      <c r="A144" s="1238"/>
      <c r="B144" s="1238"/>
      <c r="C144" s="1238">
        <v>1</v>
      </c>
      <c r="D144" s="959"/>
      <c r="E144" s="961"/>
      <c r="F144" s="961"/>
      <c r="G144" s="961"/>
      <c r="H144" s="961"/>
      <c r="I144" s="963"/>
      <c r="J144" s="955"/>
      <c r="K144" s="958"/>
      <c r="L144" s="594" t="str">
        <f>mergeValue(A144) &amp;"."&amp; mergeValue(B144)&amp;"."&amp; mergeValue(C144)</f>
        <v>1.1.1</v>
      </c>
      <c r="M144" s="548" t="s">
        <v>7</v>
      </c>
      <c r="N144" s="581"/>
      <c r="O144" s="1250"/>
      <c r="P144" s="1250"/>
      <c r="Q144" s="1250"/>
      <c r="R144" s="1250"/>
      <c r="S144" s="1250"/>
      <c r="T144" s="1250"/>
      <c r="U144" s="1250"/>
      <c r="V144" s="1250"/>
      <c r="W144" s="631" t="s">
        <v>633</v>
      </c>
      <c r="X144" s="586"/>
      <c r="Y144" s="586"/>
      <c r="Z144" s="586"/>
      <c r="AA144" s="586"/>
      <c r="AB144" s="586"/>
      <c r="AC144" s="586"/>
      <c r="AD144" s="586"/>
      <c r="AE144" s="586"/>
      <c r="AF144" s="586"/>
      <c r="AG144" s="586"/>
      <c r="AH144" s="586"/>
    </row>
    <row r="145" spans="1:35" s="524" customFormat="1" ht="22.5">
      <c r="A145" s="1238"/>
      <c r="B145" s="1238"/>
      <c r="C145" s="1238"/>
      <c r="D145" s="1238">
        <v>1</v>
      </c>
      <c r="E145" s="961"/>
      <c r="F145" s="961"/>
      <c r="G145" s="961"/>
      <c r="H145" s="961"/>
      <c r="I145" s="963"/>
      <c r="J145" s="955"/>
      <c r="K145" s="958"/>
      <c r="L145" s="594" t="str">
        <f>mergeValue(A145) &amp;"."&amp; mergeValue(B145)&amp;"."&amp; mergeValue(C145)&amp;"."&amp; mergeValue(D145)</f>
        <v>1.1.1.1</v>
      </c>
      <c r="M145" s="549" t="s">
        <v>22</v>
      </c>
      <c r="N145" s="581"/>
      <c r="O145" s="1250"/>
      <c r="P145" s="1250"/>
      <c r="Q145" s="1250"/>
      <c r="R145" s="1250"/>
      <c r="S145" s="1250"/>
      <c r="T145" s="1250"/>
      <c r="U145" s="1250"/>
      <c r="V145" s="1250"/>
      <c r="W145" s="631" t="s">
        <v>634</v>
      </c>
      <c r="X145" s="586"/>
      <c r="Y145" s="586"/>
      <c r="Z145" s="586"/>
      <c r="AA145" s="586"/>
      <c r="AB145" s="586"/>
      <c r="AC145" s="586"/>
      <c r="AD145" s="586"/>
      <c r="AE145" s="586"/>
      <c r="AF145" s="586"/>
      <c r="AG145" s="586"/>
      <c r="AH145" s="586"/>
    </row>
    <row r="146" spans="1:35" s="524" customFormat="1" ht="11.25" hidden="1" customHeight="1">
      <c r="A146" s="1238"/>
      <c r="B146" s="1238"/>
      <c r="C146" s="1238"/>
      <c r="D146" s="1238"/>
      <c r="E146" s="1238">
        <v>1</v>
      </c>
      <c r="F146" s="961"/>
      <c r="G146" s="961"/>
      <c r="H146" s="959">
        <v>1</v>
      </c>
      <c r="I146" s="1238">
        <v>1</v>
      </c>
      <c r="J146" s="961"/>
      <c r="K146" s="966"/>
      <c r="L146" s="594"/>
      <c r="M146" s="555"/>
      <c r="N146" s="582"/>
      <c r="O146" s="632"/>
      <c r="P146" s="632"/>
      <c r="Q146" s="632"/>
      <c r="R146" s="632"/>
      <c r="S146" s="632"/>
      <c r="T146" s="632"/>
      <c r="U146" s="632"/>
      <c r="V146" s="509"/>
      <c r="W146" s="560"/>
      <c r="X146" s="586"/>
      <c r="Y146" s="586"/>
      <c r="Z146" s="586"/>
      <c r="AA146" s="586"/>
      <c r="AB146" s="586"/>
      <c r="AC146" s="586"/>
      <c r="AD146" s="586"/>
      <c r="AE146" s="586"/>
      <c r="AF146" s="586"/>
      <c r="AG146" s="586"/>
      <c r="AH146" s="586"/>
    </row>
    <row r="147" spans="1:35" s="524" customFormat="1" ht="90">
      <c r="A147" s="1238"/>
      <c r="B147" s="1238"/>
      <c r="C147" s="1238"/>
      <c r="D147" s="1238"/>
      <c r="E147" s="1238"/>
      <c r="F147" s="1238">
        <v>1</v>
      </c>
      <c r="G147" s="959"/>
      <c r="H147" s="959"/>
      <c r="I147" s="1238"/>
      <c r="J147" s="1238">
        <v>1</v>
      </c>
      <c r="K147" s="967"/>
      <c r="L147" s="594" t="str">
        <f>mergeValue(A147) &amp;"."&amp; mergeValue(B147)&amp;"."&amp; mergeValue(C147)&amp;"."&amp; mergeValue(D147)&amp;"."&amp;  mergeValue(F147)</f>
        <v>1.1.1.1.1</v>
      </c>
      <c r="M147" s="556" t="s">
        <v>10</v>
      </c>
      <c r="N147" s="582"/>
      <c r="O147" s="1240"/>
      <c r="P147" s="1240"/>
      <c r="Q147" s="1240"/>
      <c r="R147" s="1240"/>
      <c r="S147" s="1240"/>
      <c r="T147" s="1240"/>
      <c r="U147" s="1240"/>
      <c r="V147" s="1240"/>
      <c r="W147" s="631" t="s">
        <v>635</v>
      </c>
      <c r="X147" s="586"/>
      <c r="Y147" s="590" t="str">
        <f>strCheckUnique(Z147:Z150)</f>
        <v/>
      </c>
      <c r="Z147" s="586"/>
      <c r="AA147" s="590"/>
      <c r="AB147" s="586"/>
      <c r="AC147" s="586"/>
      <c r="AD147" s="586"/>
      <c r="AE147" s="586"/>
      <c r="AF147" s="586"/>
      <c r="AG147" s="586"/>
      <c r="AH147" s="586"/>
    </row>
    <row r="148" spans="1:35" s="524" customFormat="1" ht="188.25" customHeight="1">
      <c r="A148" s="1238"/>
      <c r="B148" s="1238"/>
      <c r="C148" s="1238"/>
      <c r="D148" s="1238"/>
      <c r="E148" s="1238"/>
      <c r="F148" s="1238"/>
      <c r="G148" s="959">
        <v>1</v>
      </c>
      <c r="H148" s="959"/>
      <c r="I148" s="1238"/>
      <c r="J148" s="1238"/>
      <c r="K148" s="967">
        <v>1</v>
      </c>
      <c r="L148" s="594" t="str">
        <f>mergeValue(A148) &amp;"."&amp; mergeValue(B148)&amp;"."&amp; mergeValue(C148)&amp;"."&amp; mergeValue(D148)&amp;"."&amp; mergeValue(F148)&amp;"."&amp; mergeValue(G148)</f>
        <v>1.1.1.1.1.1</v>
      </c>
      <c r="M148" s="1066"/>
      <c r="N148" s="587"/>
      <c r="O148" s="563"/>
      <c r="P148" s="563"/>
      <c r="Q148" s="1091"/>
      <c r="R148" s="1248"/>
      <c r="S148" s="1234" t="s">
        <v>83</v>
      </c>
      <c r="T148" s="1248"/>
      <c r="U148" s="1234" t="s">
        <v>84</v>
      </c>
      <c r="V148" s="579"/>
      <c r="W148" s="1208" t="s">
        <v>659</v>
      </c>
      <c r="X148" s="586" t="str">
        <f>strCheckDate(O149:V149)</f>
        <v/>
      </c>
      <c r="Y148" s="590"/>
      <c r="Z148" s="590" t="str">
        <f>IF(M148="","",M148 )</f>
        <v/>
      </c>
      <c r="AA148" s="590"/>
      <c r="AB148" s="590"/>
      <c r="AC148" s="590"/>
      <c r="AD148" s="586"/>
      <c r="AE148" s="586"/>
      <c r="AF148" s="586"/>
      <c r="AG148" s="586"/>
      <c r="AH148" s="586"/>
    </row>
    <row r="149" spans="1:35" s="524" customFormat="1" ht="0.2" customHeight="1">
      <c r="A149" s="1238"/>
      <c r="B149" s="1238"/>
      <c r="C149" s="1238"/>
      <c r="D149" s="1238"/>
      <c r="E149" s="1238"/>
      <c r="F149" s="1238"/>
      <c r="G149" s="959"/>
      <c r="H149" s="959"/>
      <c r="I149" s="1238"/>
      <c r="J149" s="1238"/>
      <c r="K149" s="967"/>
      <c r="L149" s="601"/>
      <c r="M149" s="647"/>
      <c r="N149" s="587"/>
      <c r="O149" s="563"/>
      <c r="P149" s="563"/>
      <c r="Q149" s="585" t="str">
        <f>R148 &amp; "-" &amp; T148</f>
        <v>-</v>
      </c>
      <c r="R149" s="1233"/>
      <c r="S149" s="1234"/>
      <c r="T149" s="1233"/>
      <c r="U149" s="1234"/>
      <c r="V149" s="579"/>
      <c r="W149" s="1208"/>
      <c r="X149" s="586"/>
      <c r="Y149" s="586"/>
      <c r="Z149" s="586"/>
      <c r="AA149" s="586"/>
      <c r="AB149" s="586"/>
      <c r="AC149" s="586"/>
      <c r="AD149" s="586"/>
      <c r="AE149" s="586"/>
      <c r="AF149" s="586"/>
      <c r="AG149" s="586"/>
      <c r="AH149" s="586"/>
    </row>
    <row r="150" spans="1:35" s="523" customFormat="1" ht="15" customHeight="1">
      <c r="A150" s="1238"/>
      <c r="B150" s="1238"/>
      <c r="C150" s="1238"/>
      <c r="D150" s="1238"/>
      <c r="E150" s="1238"/>
      <c r="F150" s="1238"/>
      <c r="G150" s="961"/>
      <c r="H150" s="959"/>
      <c r="I150" s="1238"/>
      <c r="J150" s="1238"/>
      <c r="K150" s="966"/>
      <c r="L150" s="539"/>
      <c r="M150" s="557" t="s">
        <v>25</v>
      </c>
      <c r="N150" s="552"/>
      <c r="O150" s="546"/>
      <c r="P150" s="546"/>
      <c r="Q150" s="546"/>
      <c r="R150" s="574"/>
      <c r="S150" s="565"/>
      <c r="T150" s="564"/>
      <c r="U150" s="552"/>
      <c r="V150" s="561"/>
      <c r="W150" s="1208"/>
      <c r="X150" s="588"/>
      <c r="Y150" s="588"/>
      <c r="Z150" s="588"/>
      <c r="AA150" s="588"/>
      <c r="AB150" s="588"/>
      <c r="AC150" s="588"/>
      <c r="AD150" s="588"/>
      <c r="AE150" s="588"/>
      <c r="AF150" s="588"/>
      <c r="AG150" s="588"/>
      <c r="AH150" s="588"/>
    </row>
    <row r="151" spans="1:35" s="523" customFormat="1" ht="15" customHeight="1">
      <c r="A151" s="1238"/>
      <c r="B151" s="1238"/>
      <c r="C151" s="1238"/>
      <c r="D151" s="1238"/>
      <c r="E151" s="1238"/>
      <c r="F151" s="961"/>
      <c r="G151" s="961"/>
      <c r="H151" s="959"/>
      <c r="I151" s="1238"/>
      <c r="J151" s="961"/>
      <c r="K151" s="966"/>
      <c r="L151" s="539"/>
      <c r="M151" s="552" t="s">
        <v>11</v>
      </c>
      <c r="N151" s="551"/>
      <c r="O151" s="546"/>
      <c r="P151" s="546"/>
      <c r="Q151" s="546"/>
      <c r="R151" s="574"/>
      <c r="S151" s="565"/>
      <c r="T151" s="564"/>
      <c r="U151" s="551"/>
      <c r="V151" s="565"/>
      <c r="W151" s="561"/>
      <c r="X151" s="588"/>
      <c r="Y151" s="588"/>
      <c r="Z151" s="588"/>
      <c r="AA151" s="588"/>
      <c r="AB151" s="588"/>
      <c r="AC151" s="588"/>
      <c r="AD151" s="588"/>
      <c r="AE151" s="588"/>
      <c r="AF151" s="588"/>
      <c r="AG151" s="588"/>
      <c r="AH151" s="588"/>
    </row>
    <row r="152" spans="1:35" s="523" customFormat="1" ht="15" hidden="1" customHeight="1">
      <c r="A152" s="1238"/>
      <c r="B152" s="1238"/>
      <c r="C152" s="1238"/>
      <c r="D152" s="1238"/>
      <c r="E152" s="965"/>
      <c r="F152" s="961"/>
      <c r="G152" s="961"/>
      <c r="H152" s="961"/>
      <c r="I152" s="957"/>
      <c r="J152" s="954"/>
      <c r="K152" s="964"/>
      <c r="L152" s="539"/>
      <c r="M152" s="552"/>
      <c r="N152" s="552"/>
      <c r="O152" s="552"/>
      <c r="P152" s="552"/>
      <c r="Q152" s="552"/>
      <c r="R152" s="552"/>
      <c r="S152" s="552"/>
      <c r="T152" s="552"/>
      <c r="U152" s="552"/>
      <c r="V152" s="565"/>
      <c r="W152" s="561"/>
      <c r="X152" s="588"/>
      <c r="Y152" s="588"/>
      <c r="Z152" s="588"/>
      <c r="AA152" s="588"/>
      <c r="AB152" s="588"/>
      <c r="AC152" s="588"/>
      <c r="AD152" s="588"/>
      <c r="AE152" s="588"/>
      <c r="AF152" s="588"/>
      <c r="AG152" s="588"/>
      <c r="AH152" s="588"/>
      <c r="AI152" s="588"/>
    </row>
    <row r="153" spans="1:35" s="523" customFormat="1" ht="15" customHeight="1">
      <c r="A153" s="1238"/>
      <c r="B153" s="1238"/>
      <c r="C153" s="1238"/>
      <c r="D153" s="965"/>
      <c r="E153" s="965"/>
      <c r="F153" s="961"/>
      <c r="G153" s="961"/>
      <c r="H153" s="961"/>
      <c r="I153" s="957"/>
      <c r="J153" s="954"/>
      <c r="K153" s="964"/>
      <c r="L153" s="539"/>
      <c r="M153" s="551" t="s">
        <v>17</v>
      </c>
      <c r="N153" s="550"/>
      <c r="O153" s="546"/>
      <c r="P153" s="546"/>
      <c r="Q153" s="546"/>
      <c r="R153" s="574"/>
      <c r="S153" s="565"/>
      <c r="T153" s="564"/>
      <c r="U153" s="550"/>
      <c r="V153" s="565"/>
      <c r="W153" s="561"/>
      <c r="X153" s="588"/>
      <c r="Y153" s="588"/>
      <c r="Z153" s="588"/>
      <c r="AA153" s="588"/>
      <c r="AB153" s="588"/>
      <c r="AC153" s="588"/>
      <c r="AD153" s="588"/>
      <c r="AE153" s="588"/>
      <c r="AF153" s="588"/>
      <c r="AG153" s="588"/>
      <c r="AH153" s="588"/>
    </row>
    <row r="154" spans="1:35" s="523" customFormat="1" ht="15" customHeight="1">
      <c r="A154" s="1238"/>
      <c r="B154" s="1238"/>
      <c r="C154" s="965"/>
      <c r="D154" s="965"/>
      <c r="E154" s="965"/>
      <c r="F154" s="965"/>
      <c r="G154" s="970"/>
      <c r="H154" s="957"/>
      <c r="I154" s="968"/>
      <c r="J154" s="954"/>
      <c r="K154" s="969"/>
      <c r="L154" s="539"/>
      <c r="M154" s="550" t="s">
        <v>18</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38"/>
      <c r="B155" s="965"/>
      <c r="C155" s="965"/>
      <c r="D155" s="965"/>
      <c r="E155" s="965"/>
      <c r="F155" s="965"/>
      <c r="G155" s="970"/>
      <c r="H155" s="957"/>
      <c r="I155" s="957"/>
      <c r="J155" s="954"/>
      <c r="K155" s="964"/>
      <c r="L155" s="539"/>
      <c r="M155" s="559" t="s">
        <v>19</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953"/>
      <c r="B156" s="953"/>
      <c r="C156" s="953"/>
      <c r="D156" s="953"/>
      <c r="E156" s="953"/>
      <c r="F156" s="953"/>
      <c r="G156" s="953"/>
      <c r="H156" s="953"/>
      <c r="I156" s="953"/>
      <c r="J156" s="953"/>
      <c r="K156" s="953"/>
      <c r="L156" s="539"/>
      <c r="M156" s="566" t="s">
        <v>308</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ht="17.100000000000001" customHeight="1">
      <c r="X157" s="204"/>
      <c r="Y157" s="204"/>
      <c r="Z157" s="204"/>
      <c r="AA157" s="204"/>
      <c r="AB157" s="204"/>
      <c r="AC157" s="204"/>
      <c r="AD157" s="204"/>
      <c r="AE157" s="204"/>
      <c r="AF157" s="204"/>
      <c r="AG157" s="204"/>
      <c r="AH157" s="204"/>
    </row>
    <row r="158" spans="1:35" s="35" customFormat="1" ht="17.100000000000001" customHeight="1">
      <c r="G158" s="35" t="s">
        <v>13</v>
      </c>
      <c r="I158" s="35" t="s">
        <v>183</v>
      </c>
      <c r="V158" s="158"/>
      <c r="X158" s="217"/>
      <c r="Y158" s="217"/>
      <c r="Z158" s="217"/>
      <c r="AA158" s="217"/>
      <c r="AB158" s="217"/>
      <c r="AC158" s="217"/>
      <c r="AD158" s="217"/>
      <c r="AE158" s="217"/>
      <c r="AF158" s="217"/>
      <c r="AG158" s="217"/>
      <c r="AH158" s="217"/>
    </row>
    <row r="159" spans="1:35" ht="17.100000000000001" customHeight="1">
      <c r="T159" s="122"/>
      <c r="U159" s="43"/>
      <c r="X159" s="204"/>
      <c r="Y159" s="204"/>
      <c r="Z159" s="204"/>
      <c r="AA159" s="204"/>
      <c r="AB159" s="204"/>
      <c r="AC159" s="204"/>
      <c r="AD159" s="204"/>
      <c r="AE159" s="204"/>
      <c r="AF159" s="204"/>
      <c r="AG159" s="204"/>
      <c r="AH159" s="204"/>
    </row>
    <row r="160" spans="1:35" s="524" customFormat="1" ht="22.5">
      <c r="A160" s="1238">
        <v>1</v>
      </c>
      <c r="B160" s="902"/>
      <c r="C160" s="902"/>
      <c r="D160" s="902"/>
      <c r="E160" s="903"/>
      <c r="F160" s="904"/>
      <c r="G160" s="904"/>
      <c r="H160" s="904"/>
      <c r="I160" s="905"/>
      <c r="J160" s="900"/>
      <c r="K160" s="907"/>
      <c r="L160" s="594">
        <f>mergeValue(A160)</f>
        <v>1</v>
      </c>
      <c r="M160" s="642" t="s">
        <v>20</v>
      </c>
      <c r="N160" s="581"/>
      <c r="O160" s="1289"/>
      <c r="P160" s="1290"/>
      <c r="Q160" s="1290"/>
      <c r="R160" s="1290"/>
      <c r="S160" s="1290"/>
      <c r="T160" s="1290"/>
      <c r="U160" s="1290"/>
      <c r="V160" s="1291"/>
      <c r="W160" s="631" t="s">
        <v>476</v>
      </c>
      <c r="X160" s="586"/>
      <c r="Y160" s="586"/>
      <c r="Z160" s="586"/>
      <c r="AA160" s="586"/>
      <c r="AB160" s="586"/>
      <c r="AC160" s="586"/>
      <c r="AD160" s="586"/>
      <c r="AE160" s="586"/>
      <c r="AF160" s="586"/>
      <c r="AG160" s="586"/>
    </row>
    <row r="161" spans="1:33" s="524" customFormat="1" ht="22.5">
      <c r="A161" s="1238"/>
      <c r="B161" s="1238">
        <v>1</v>
      </c>
      <c r="C161" s="902"/>
      <c r="D161" s="902"/>
      <c r="E161" s="904"/>
      <c r="F161" s="904"/>
      <c r="G161" s="904"/>
      <c r="H161" s="904"/>
      <c r="I161" s="899"/>
      <c r="J161" s="898"/>
      <c r="K161" s="901"/>
      <c r="L161" s="594" t="str">
        <f>mergeValue(A161) &amp;"."&amp; mergeValue(B161)</f>
        <v>1.1</v>
      </c>
      <c r="M161" s="547" t="s">
        <v>16</v>
      </c>
      <c r="N161" s="581"/>
      <c r="O161" s="1289"/>
      <c r="P161" s="1290"/>
      <c r="Q161" s="1290"/>
      <c r="R161" s="1290"/>
      <c r="S161" s="1290"/>
      <c r="T161" s="1290"/>
      <c r="U161" s="1290"/>
      <c r="V161" s="1291"/>
      <c r="W161" s="631" t="s">
        <v>477</v>
      </c>
      <c r="X161" s="586"/>
      <c r="Y161" s="586"/>
      <c r="Z161" s="586"/>
      <c r="AA161" s="586"/>
      <c r="AB161" s="586"/>
      <c r="AC161" s="586"/>
      <c r="AD161" s="586"/>
      <c r="AE161" s="586"/>
      <c r="AF161" s="586"/>
      <c r="AG161" s="586"/>
    </row>
    <row r="162" spans="1:33" s="524" customFormat="1" ht="22.5">
      <c r="A162" s="1238"/>
      <c r="B162" s="1238"/>
      <c r="C162" s="1238">
        <v>1</v>
      </c>
      <c r="D162" s="902"/>
      <c r="E162" s="904"/>
      <c r="F162" s="904"/>
      <c r="G162" s="904"/>
      <c r="H162" s="904"/>
      <c r="I162" s="906"/>
      <c r="J162" s="898"/>
      <c r="K162" s="901"/>
      <c r="L162" s="594" t="str">
        <f>mergeValue(A162) &amp;"."&amp; mergeValue(B162)&amp;"."&amp; mergeValue(C162)</f>
        <v>1.1.1</v>
      </c>
      <c r="M162" s="548" t="s">
        <v>7</v>
      </c>
      <c r="N162" s="581"/>
      <c r="O162" s="1289"/>
      <c r="P162" s="1290"/>
      <c r="Q162" s="1290"/>
      <c r="R162" s="1290"/>
      <c r="S162" s="1290"/>
      <c r="T162" s="1290"/>
      <c r="U162" s="1290"/>
      <c r="V162" s="1291"/>
      <c r="W162" s="631" t="s">
        <v>633</v>
      </c>
      <c r="X162" s="586"/>
      <c r="Y162" s="586"/>
      <c r="Z162" s="586"/>
      <c r="AA162" s="586"/>
      <c r="AB162" s="586"/>
      <c r="AC162" s="586"/>
      <c r="AD162" s="586"/>
      <c r="AE162" s="586"/>
      <c r="AF162" s="586"/>
      <c r="AG162" s="586"/>
    </row>
    <row r="163" spans="1:33" s="524" customFormat="1" ht="22.5">
      <c r="A163" s="1238"/>
      <c r="B163" s="1238"/>
      <c r="C163" s="1238"/>
      <c r="D163" s="1238">
        <v>1</v>
      </c>
      <c r="E163" s="904"/>
      <c r="F163" s="904"/>
      <c r="G163" s="904"/>
      <c r="H163" s="904"/>
      <c r="I163" s="906"/>
      <c r="J163" s="898"/>
      <c r="K163" s="901"/>
      <c r="L163" s="594" t="str">
        <f>mergeValue(A163) &amp;"."&amp; mergeValue(B163)&amp;"."&amp; mergeValue(C163)&amp;"."&amp; mergeValue(D163)</f>
        <v>1.1.1.1</v>
      </c>
      <c r="M163" s="549" t="s">
        <v>22</v>
      </c>
      <c r="N163" s="581"/>
      <c r="O163" s="1289"/>
      <c r="P163" s="1290"/>
      <c r="Q163" s="1290"/>
      <c r="R163" s="1290"/>
      <c r="S163" s="1290"/>
      <c r="T163" s="1290"/>
      <c r="U163" s="1290"/>
      <c r="V163" s="1291"/>
      <c r="W163" s="631" t="s">
        <v>634</v>
      </c>
      <c r="X163" s="586"/>
      <c r="Y163" s="586"/>
      <c r="Z163" s="586"/>
      <c r="AA163" s="586"/>
      <c r="AB163" s="586"/>
      <c r="AC163" s="586"/>
      <c r="AD163" s="586"/>
      <c r="AE163" s="586"/>
      <c r="AF163" s="586"/>
      <c r="AG163" s="586"/>
    </row>
    <row r="164" spans="1:33" s="524" customFormat="1" ht="101.25">
      <c r="A164" s="1238"/>
      <c r="B164" s="1238"/>
      <c r="C164" s="1238"/>
      <c r="D164" s="1238"/>
      <c r="E164" s="1238">
        <v>1</v>
      </c>
      <c r="F164" s="904"/>
      <c r="G164" s="904"/>
      <c r="H164" s="902">
        <v>1</v>
      </c>
      <c r="I164" s="1238">
        <v>1</v>
      </c>
      <c r="J164" s="904"/>
      <c r="K164" s="909"/>
      <c r="L164" s="594" t="str">
        <f>mergeValue(A164) &amp;"."&amp; mergeValue(B164)&amp;"."&amp; mergeValue(C164)&amp;"."&amp; mergeValue(D164)&amp;"."&amp; mergeValue(E164)</f>
        <v>1.1.1.1.1</v>
      </c>
      <c r="M164" s="555" t="s">
        <v>9</v>
      </c>
      <c r="N164" s="582"/>
      <c r="O164" s="1241"/>
      <c r="P164" s="1242"/>
      <c r="Q164" s="1242"/>
      <c r="R164" s="1242"/>
      <c r="S164" s="1242"/>
      <c r="T164" s="1242"/>
      <c r="U164" s="1242"/>
      <c r="V164" s="1243"/>
      <c r="W164" s="631" t="s">
        <v>638</v>
      </c>
      <c r="X164" s="586"/>
      <c r="Y164" s="586"/>
      <c r="Z164" s="586"/>
      <c r="AA164" s="586"/>
      <c r="AB164" s="586"/>
      <c r="AC164" s="586"/>
      <c r="AD164" s="586"/>
      <c r="AE164" s="586"/>
      <c r="AF164" s="586"/>
      <c r="AG164" s="586"/>
    </row>
    <row r="165" spans="1:33" s="524" customFormat="1" ht="90">
      <c r="A165" s="1238"/>
      <c r="B165" s="1238"/>
      <c r="C165" s="1238"/>
      <c r="D165" s="1238"/>
      <c r="E165" s="1238"/>
      <c r="F165" s="1238">
        <v>1</v>
      </c>
      <c r="G165" s="902"/>
      <c r="H165" s="902"/>
      <c r="I165" s="1238"/>
      <c r="J165" s="1238">
        <v>1</v>
      </c>
      <c r="K165" s="910"/>
      <c r="L165" s="594" t="str">
        <f>mergeValue(A165) &amp;"."&amp; mergeValue(B165)&amp;"."&amp; mergeValue(C165)&amp;"."&amp; mergeValue(D165)&amp;"."&amp; mergeValue(E165)&amp;"."&amp; mergeValue(F165)</f>
        <v>1.1.1.1.1.1</v>
      </c>
      <c r="M165" s="556" t="s">
        <v>10</v>
      </c>
      <c r="N165" s="582"/>
      <c r="O165" s="1241"/>
      <c r="P165" s="1242"/>
      <c r="Q165" s="1242"/>
      <c r="R165" s="1242"/>
      <c r="S165" s="1242"/>
      <c r="T165" s="1242"/>
      <c r="U165" s="1242"/>
      <c r="V165" s="1243"/>
      <c r="W165" s="631" t="s">
        <v>636</v>
      </c>
      <c r="X165" s="586"/>
      <c r="Y165" s="590" t="str">
        <f>strCheckUnique(Z165:Z168)</f>
        <v/>
      </c>
      <c r="Z165" s="586"/>
      <c r="AA165" s="590" t="str">
        <f>IF(O165="","",O165 &amp; ":_")</f>
        <v/>
      </c>
      <c r="AB165" s="586"/>
      <c r="AC165" s="586"/>
      <c r="AD165" s="586"/>
      <c r="AE165" s="586"/>
      <c r="AF165" s="586"/>
      <c r="AG165" s="586"/>
    </row>
    <row r="166" spans="1:33" s="524" customFormat="1" ht="188.25" customHeight="1">
      <c r="A166" s="1238"/>
      <c r="B166" s="1238"/>
      <c r="C166" s="1238"/>
      <c r="D166" s="1238"/>
      <c r="E166" s="1238"/>
      <c r="F166" s="1238"/>
      <c r="G166" s="902">
        <v>1</v>
      </c>
      <c r="H166" s="902"/>
      <c r="I166" s="1238"/>
      <c r="J166" s="1238"/>
      <c r="K166" s="910">
        <v>1</v>
      </c>
      <c r="L166" s="594" t="str">
        <f>mergeValue(A166) &amp;"."&amp; mergeValue(B166)&amp;"."&amp; mergeValue(C166)&amp;"."&amp; mergeValue(D166)&amp;"."&amp; mergeValue(E166)&amp;"."&amp; mergeValue(F166)&amp;"."&amp; mergeValue(G166)</f>
        <v>1.1.1.1.1.1.1</v>
      </c>
      <c r="M166" s="1066"/>
      <c r="N166" s="587"/>
      <c r="O166" s="1075"/>
      <c r="P166" s="563"/>
      <c r="Q166" s="563"/>
      <c r="R166" s="1248"/>
      <c r="S166" s="1234" t="s">
        <v>83</v>
      </c>
      <c r="T166" s="1248"/>
      <c r="U166" s="1234" t="s">
        <v>83</v>
      </c>
      <c r="V166" s="579"/>
      <c r="W166" s="1208" t="s">
        <v>656</v>
      </c>
      <c r="X166" s="586" t="str">
        <f>strCheckDate(O167:V167)</f>
        <v/>
      </c>
      <c r="Y166" s="590"/>
      <c r="Z166" s="590" t="str">
        <f>IF(M166="","",M166 )</f>
        <v/>
      </c>
      <c r="AA166" s="590"/>
      <c r="AB166" s="590"/>
      <c r="AC166" s="590"/>
      <c r="AD166" s="586"/>
      <c r="AE166" s="586"/>
      <c r="AF166" s="586"/>
      <c r="AG166" s="586"/>
    </row>
    <row r="167" spans="1:33" s="524" customFormat="1" ht="11.25" hidden="1" customHeight="1">
      <c r="A167" s="1238"/>
      <c r="B167" s="1238"/>
      <c r="C167" s="1238"/>
      <c r="D167" s="1238"/>
      <c r="E167" s="1238"/>
      <c r="F167" s="1238"/>
      <c r="G167" s="902"/>
      <c r="H167" s="902"/>
      <c r="I167" s="1238"/>
      <c r="J167" s="1238"/>
      <c r="K167" s="910"/>
      <c r="L167" s="601"/>
      <c r="M167" s="647"/>
      <c r="N167" s="587"/>
      <c r="O167" s="585"/>
      <c r="P167" s="563"/>
      <c r="Q167" s="585" t="str">
        <f>R166 &amp; "-" &amp; T166</f>
        <v>-</v>
      </c>
      <c r="R167" s="1233"/>
      <c r="S167" s="1234"/>
      <c r="T167" s="1233"/>
      <c r="U167" s="1234"/>
      <c r="V167" s="579"/>
      <c r="W167" s="1208"/>
      <c r="X167" s="586"/>
      <c r="Y167" s="586"/>
      <c r="Z167" s="586"/>
      <c r="AA167" s="586"/>
      <c r="AB167" s="586"/>
      <c r="AC167" s="586"/>
      <c r="AD167" s="586"/>
      <c r="AE167" s="586"/>
      <c r="AF167" s="586"/>
      <c r="AG167" s="586"/>
    </row>
    <row r="168" spans="1:33" s="523" customFormat="1" ht="15" customHeight="1">
      <c r="A168" s="1238"/>
      <c r="B168" s="1238"/>
      <c r="C168" s="1238"/>
      <c r="D168" s="1238"/>
      <c r="E168" s="1238"/>
      <c r="F168" s="1238"/>
      <c r="G168" s="904"/>
      <c r="H168" s="902"/>
      <c r="I168" s="1238"/>
      <c r="J168" s="1238"/>
      <c r="K168" s="909"/>
      <c r="L168" s="539"/>
      <c r="M168" s="558" t="s">
        <v>25</v>
      </c>
      <c r="N168" s="552"/>
      <c r="O168" s="546"/>
      <c r="P168" s="546"/>
      <c r="Q168" s="546"/>
      <c r="R168" s="574"/>
      <c r="S168" s="565"/>
      <c r="T168" s="564"/>
      <c r="U168" s="552"/>
      <c r="V168" s="561"/>
      <c r="W168" s="1208"/>
      <c r="X168" s="588"/>
      <c r="Y168" s="588"/>
      <c r="Z168" s="588"/>
      <c r="AA168" s="588"/>
      <c r="AB168" s="588"/>
      <c r="AC168" s="588"/>
      <c r="AD168" s="588"/>
      <c r="AE168" s="588"/>
      <c r="AF168" s="588"/>
      <c r="AG168" s="588"/>
    </row>
    <row r="169" spans="1:33" s="523" customFormat="1" ht="15" customHeight="1">
      <c r="A169" s="1238"/>
      <c r="B169" s="1238"/>
      <c r="C169" s="1238"/>
      <c r="D169" s="1238"/>
      <c r="E169" s="1238"/>
      <c r="F169" s="904"/>
      <c r="G169" s="904"/>
      <c r="H169" s="902"/>
      <c r="I169" s="1238"/>
      <c r="J169" s="904"/>
      <c r="K169" s="909"/>
      <c r="L169" s="539"/>
      <c r="M169" s="557" t="s">
        <v>11</v>
      </c>
      <c r="N169" s="551"/>
      <c r="O169" s="546"/>
      <c r="P169" s="546"/>
      <c r="Q169" s="546"/>
      <c r="R169" s="574"/>
      <c r="S169" s="565"/>
      <c r="T169" s="564"/>
      <c r="U169" s="551"/>
      <c r="V169" s="565"/>
      <c r="W169" s="561"/>
      <c r="X169" s="588"/>
      <c r="Y169" s="588"/>
      <c r="Z169" s="588"/>
      <c r="AA169" s="588"/>
      <c r="AB169" s="588"/>
      <c r="AC169" s="588"/>
      <c r="AD169" s="588"/>
      <c r="AE169" s="588"/>
      <c r="AF169" s="588"/>
      <c r="AG169" s="588"/>
    </row>
    <row r="170" spans="1:33" s="523" customFormat="1" ht="15" customHeight="1">
      <c r="A170" s="1238"/>
      <c r="B170" s="1238"/>
      <c r="C170" s="1238"/>
      <c r="D170" s="1238"/>
      <c r="E170" s="908"/>
      <c r="F170" s="904"/>
      <c r="G170" s="904"/>
      <c r="H170" s="904"/>
      <c r="I170" s="900"/>
      <c r="J170" s="897"/>
      <c r="K170" s="907"/>
      <c r="L170" s="539"/>
      <c r="M170" s="552" t="s">
        <v>12</v>
      </c>
      <c r="N170" s="550"/>
      <c r="O170" s="546"/>
      <c r="P170" s="546"/>
      <c r="Q170" s="546"/>
      <c r="R170" s="574"/>
      <c r="S170" s="565"/>
      <c r="T170" s="564"/>
      <c r="U170" s="550"/>
      <c r="V170" s="565"/>
      <c r="W170" s="561"/>
      <c r="X170" s="588"/>
      <c r="Y170" s="588"/>
      <c r="Z170" s="588"/>
      <c r="AA170" s="588"/>
      <c r="AB170" s="588"/>
      <c r="AC170" s="588"/>
      <c r="AD170" s="588"/>
      <c r="AE170" s="588"/>
      <c r="AF170" s="588"/>
      <c r="AG170" s="588"/>
    </row>
    <row r="171" spans="1:33" s="523" customFormat="1" ht="15" customHeight="1">
      <c r="A171" s="1238"/>
      <c r="B171" s="1238"/>
      <c r="C171" s="1238"/>
      <c r="D171" s="908"/>
      <c r="E171" s="908"/>
      <c r="F171" s="904"/>
      <c r="G171" s="904"/>
      <c r="H171" s="904"/>
      <c r="I171" s="900"/>
      <c r="J171" s="897"/>
      <c r="K171" s="907"/>
      <c r="L171" s="539"/>
      <c r="M171" s="551" t="s">
        <v>17</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38"/>
      <c r="B172" s="1238"/>
      <c r="C172" s="908"/>
      <c r="D172" s="908"/>
      <c r="E172" s="908"/>
      <c r="F172" s="908"/>
      <c r="G172" s="913"/>
      <c r="H172" s="900"/>
      <c r="I172" s="911"/>
      <c r="J172" s="897"/>
      <c r="K172" s="912"/>
      <c r="L172" s="539"/>
      <c r="M172" s="550" t="s">
        <v>18</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38"/>
      <c r="B173" s="908"/>
      <c r="C173" s="908"/>
      <c r="D173" s="908"/>
      <c r="E173" s="908"/>
      <c r="F173" s="908"/>
      <c r="G173" s="913"/>
      <c r="H173" s="900"/>
      <c r="I173" s="900"/>
      <c r="J173" s="897"/>
      <c r="K173" s="907"/>
      <c r="L173" s="539"/>
      <c r="M173" s="559" t="s">
        <v>19</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896"/>
      <c r="B174" s="896"/>
      <c r="C174" s="896"/>
      <c r="D174" s="896"/>
      <c r="E174" s="896"/>
      <c r="F174" s="896"/>
      <c r="G174" s="896"/>
      <c r="H174" s="896"/>
      <c r="I174" s="896"/>
      <c r="J174" s="896"/>
      <c r="K174" s="896"/>
      <c r="L174" s="539"/>
      <c r="M174" s="566" t="s">
        <v>308</v>
      </c>
      <c r="N174" s="550"/>
      <c r="O174" s="546"/>
      <c r="P174" s="546"/>
      <c r="Q174" s="546"/>
      <c r="R174" s="574"/>
      <c r="S174" s="565"/>
      <c r="T174" s="564"/>
      <c r="U174" s="550"/>
      <c r="V174" s="758"/>
      <c r="W174" s="758"/>
      <c r="X174" s="758"/>
      <c r="Y174" s="767"/>
      <c r="Z174" s="766"/>
      <c r="AA174" s="765"/>
      <c r="AB174" s="759"/>
      <c r="AC174" s="766"/>
      <c r="AD174" s="763"/>
      <c r="AE174" s="588"/>
      <c r="AF174" s="588"/>
      <c r="AG174" s="588"/>
    </row>
    <row r="176" spans="1:33" s="35" customFormat="1" ht="17.100000000000001" customHeight="1">
      <c r="G176" s="35" t="s">
        <v>13</v>
      </c>
      <c r="I176" s="35" t="s">
        <v>207</v>
      </c>
      <c r="AD176" s="158"/>
    </row>
    <row r="177" spans="1:47" ht="17.100000000000001" customHeight="1">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row>
    <row r="178" spans="1:47" s="686" customFormat="1" ht="22.5">
      <c r="A178" s="1238">
        <v>1</v>
      </c>
      <c r="B178" s="981"/>
      <c r="C178" s="981"/>
      <c r="D178" s="981"/>
      <c r="E178" s="981"/>
      <c r="F178" s="981"/>
      <c r="G178" s="982"/>
      <c r="H178" s="982"/>
      <c r="I178" s="984"/>
      <c r="J178" s="976"/>
      <c r="K178" s="976"/>
      <c r="L178" s="725">
        <f>mergeValue(A178)</f>
        <v>1</v>
      </c>
      <c r="M178" s="642" t="s">
        <v>20</v>
      </c>
      <c r="N178" s="717"/>
      <c r="O178" s="1289"/>
      <c r="P178" s="1290"/>
      <c r="Q178" s="1290"/>
      <c r="R178" s="1290"/>
      <c r="S178" s="1290"/>
      <c r="T178" s="1290"/>
      <c r="U178" s="1290"/>
      <c r="V178" s="1290"/>
      <c r="W178" s="1291"/>
      <c r="X178" s="718" t="s">
        <v>476</v>
      </c>
      <c r="Y178" s="720"/>
      <c r="Z178" s="720"/>
      <c r="AA178" s="720"/>
      <c r="AB178" s="720"/>
      <c r="AC178" s="720"/>
      <c r="AD178" s="720"/>
      <c r="AE178" s="720"/>
      <c r="AF178" s="720"/>
      <c r="AG178" s="720"/>
    </row>
    <row r="179" spans="1:47" s="686" customFormat="1" ht="22.5">
      <c r="A179" s="1238"/>
      <c r="B179" s="1238">
        <v>1</v>
      </c>
      <c r="C179" s="981"/>
      <c r="D179" s="981"/>
      <c r="E179" s="981"/>
      <c r="F179" s="981"/>
      <c r="G179" s="986"/>
      <c r="H179" s="983"/>
      <c r="I179" s="988"/>
      <c r="J179" s="973"/>
      <c r="K179" s="972"/>
      <c r="L179" s="725" t="str">
        <f>mergeValue(A179) &amp;"."&amp; mergeValue(B179)</f>
        <v>1.1</v>
      </c>
      <c r="M179" s="693" t="s">
        <v>16</v>
      </c>
      <c r="N179" s="717"/>
      <c r="O179" s="1289"/>
      <c r="P179" s="1290"/>
      <c r="Q179" s="1290"/>
      <c r="R179" s="1290"/>
      <c r="S179" s="1290"/>
      <c r="T179" s="1290"/>
      <c r="U179" s="1290"/>
      <c r="V179" s="1290"/>
      <c r="W179" s="1291"/>
      <c r="X179" s="718" t="s">
        <v>477</v>
      </c>
      <c r="Y179" s="720"/>
      <c r="Z179" s="720"/>
      <c r="AA179" s="720"/>
      <c r="AB179" s="720"/>
      <c r="AC179" s="720"/>
      <c r="AD179" s="720"/>
      <c r="AE179" s="720"/>
      <c r="AF179" s="720"/>
      <c r="AG179" s="720"/>
    </row>
    <row r="180" spans="1:47" s="686" customFormat="1" ht="22.5">
      <c r="A180" s="1238"/>
      <c r="B180" s="1238"/>
      <c r="C180" s="1238">
        <v>1</v>
      </c>
      <c r="D180" s="981"/>
      <c r="E180" s="981"/>
      <c r="F180" s="981"/>
      <c r="G180" s="986"/>
      <c r="H180" s="983"/>
      <c r="I180" s="989"/>
      <c r="J180" s="973"/>
      <c r="K180" s="972"/>
      <c r="L180" s="725" t="str">
        <f>mergeValue(A180) &amp;"."&amp; mergeValue(B180)&amp;"."&amp; mergeValue(C180)</f>
        <v>1.1.1</v>
      </c>
      <c r="M180" s="694" t="s">
        <v>7</v>
      </c>
      <c r="N180" s="717"/>
      <c r="O180" s="1289"/>
      <c r="P180" s="1290"/>
      <c r="Q180" s="1290"/>
      <c r="R180" s="1290"/>
      <c r="S180" s="1290"/>
      <c r="T180" s="1290"/>
      <c r="U180" s="1290"/>
      <c r="V180" s="1290"/>
      <c r="W180" s="1291"/>
      <c r="X180" s="718" t="s">
        <v>633</v>
      </c>
      <c r="Y180" s="720"/>
      <c r="Z180" s="720"/>
      <c r="AA180" s="720"/>
      <c r="AB180" s="720"/>
      <c r="AC180" s="720"/>
      <c r="AD180" s="720"/>
      <c r="AE180" s="720"/>
      <c r="AF180" s="720"/>
      <c r="AG180" s="720"/>
    </row>
    <row r="181" spans="1:47" s="686" customFormat="1" ht="22.5">
      <c r="A181" s="1238"/>
      <c r="B181" s="1238"/>
      <c r="C181" s="1238"/>
      <c r="D181" s="1238">
        <v>1</v>
      </c>
      <c r="E181" s="981"/>
      <c r="F181" s="981"/>
      <c r="G181" s="986"/>
      <c r="H181" s="983"/>
      <c r="I181" s="989"/>
      <c r="J181" s="987"/>
      <c r="K181" s="972"/>
      <c r="L181" s="725" t="str">
        <f>mergeValue(A181) &amp;"."&amp; mergeValue(B181)&amp;"."&amp; mergeValue(C181)&amp;"."&amp; mergeValue(D181)</f>
        <v>1.1.1.1</v>
      </c>
      <c r="M181" s="695" t="s">
        <v>22</v>
      </c>
      <c r="N181" s="717"/>
      <c r="O181" s="1289"/>
      <c r="P181" s="1290"/>
      <c r="Q181" s="1290"/>
      <c r="R181" s="1290"/>
      <c r="S181" s="1290"/>
      <c r="T181" s="1290"/>
      <c r="U181" s="1290"/>
      <c r="V181" s="1290"/>
      <c r="W181" s="1291"/>
      <c r="X181" s="718" t="s">
        <v>686</v>
      </c>
      <c r="Y181" s="720"/>
      <c r="Z181" s="720"/>
      <c r="AA181" s="720"/>
      <c r="AB181" s="720"/>
      <c r="AC181" s="720"/>
      <c r="AD181" s="720"/>
      <c r="AE181" s="720"/>
      <c r="AF181" s="720"/>
      <c r="AG181" s="720"/>
    </row>
    <row r="182" spans="1:47" s="686" customFormat="1" ht="56.25" customHeight="1">
      <c r="A182" s="1238"/>
      <c r="B182" s="1238"/>
      <c r="C182" s="1238"/>
      <c r="D182" s="1238"/>
      <c r="E182" s="981">
        <v>1</v>
      </c>
      <c r="F182" s="981"/>
      <c r="G182" s="986"/>
      <c r="H182" s="983"/>
      <c r="I182" s="989"/>
      <c r="J182" s="987"/>
      <c r="K182" s="977"/>
      <c r="L182" s="725" t="str">
        <f>mergeValue(A182) &amp;"."&amp; mergeValue(B182)&amp;"."&amp; mergeValue(C182)&amp;"."&amp; mergeValue(D182)&amp;"."&amp; mergeValue(E182)</f>
        <v>1.1.1.1.1</v>
      </c>
      <c r="M182" s="1069"/>
      <c r="N182" s="691"/>
      <c r="O182" s="1071"/>
      <c r="P182" s="1072"/>
      <c r="Q182" s="672"/>
      <c r="R182" s="672"/>
      <c r="S182" s="1088"/>
      <c r="T182" s="651" t="s">
        <v>83</v>
      </c>
      <c r="U182" s="1088"/>
      <c r="V182" s="651" t="s">
        <v>83</v>
      </c>
      <c r="W182" s="728"/>
      <c r="X182" s="718" t="s">
        <v>687</v>
      </c>
      <c r="Y182" s="720" t="str">
        <f>strCheckDateTwo(N182:W182)</f>
        <v/>
      </c>
      <c r="Z182" s="720"/>
      <c r="AA182" s="720"/>
      <c r="AB182" s="720"/>
      <c r="AC182" s="720"/>
      <c r="AD182" s="720"/>
      <c r="AE182" s="720"/>
      <c r="AF182" s="720"/>
      <c r="AG182" s="720"/>
    </row>
    <row r="183" spans="1:47" s="686" customFormat="1" ht="14.25" hidden="1" customHeight="1">
      <c r="A183" s="1238"/>
      <c r="B183" s="1238"/>
      <c r="C183" s="1238"/>
      <c r="D183" s="1238"/>
      <c r="E183" s="981"/>
      <c r="F183" s="981"/>
      <c r="G183" s="986"/>
      <c r="H183" s="983"/>
      <c r="I183" s="989"/>
      <c r="J183" s="987"/>
      <c r="K183" s="977"/>
      <c r="L183" s="715"/>
      <c r="M183" s="702"/>
      <c r="N183" s="647"/>
      <c r="O183" s="647"/>
      <c r="P183" s="647"/>
      <c r="Q183" s="647"/>
      <c r="R183" s="719" t="str">
        <f>S182 &amp; "-" &amp; U182</f>
        <v>-</v>
      </c>
      <c r="S183" s="729"/>
      <c r="T183" s="721"/>
      <c r="U183" s="729"/>
      <c r="V183" s="647"/>
      <c r="W183" s="647"/>
      <c r="X183" s="701"/>
      <c r="Y183" s="720"/>
      <c r="Z183" s="720"/>
      <c r="AA183" s="720"/>
      <c r="AB183" s="720"/>
      <c r="AC183" s="720"/>
      <c r="AD183" s="720"/>
      <c r="AE183" s="720"/>
      <c r="AF183" s="720"/>
      <c r="AG183" s="720"/>
    </row>
    <row r="184" spans="1:47" s="686" customFormat="1" ht="15" customHeight="1">
      <c r="A184" s="1238"/>
      <c r="B184" s="1238"/>
      <c r="C184" s="1238"/>
      <c r="D184" s="1238"/>
      <c r="E184" s="981"/>
      <c r="F184" s="981"/>
      <c r="G184" s="986"/>
      <c r="H184" s="983"/>
      <c r="I184" s="989"/>
      <c r="J184" s="987"/>
      <c r="K184" s="977"/>
      <c r="L184" s="689"/>
      <c r="M184" s="698" t="s">
        <v>5</v>
      </c>
      <c r="N184" s="696"/>
      <c r="O184" s="692"/>
      <c r="P184" s="692"/>
      <c r="Q184" s="692"/>
      <c r="R184" s="692"/>
      <c r="S184" s="709"/>
      <c r="T184" s="705"/>
      <c r="U184" s="704"/>
      <c r="V184" s="696"/>
      <c r="W184" s="696"/>
      <c r="X184" s="700"/>
      <c r="Y184" s="720"/>
      <c r="Z184" s="720"/>
      <c r="AA184" s="720"/>
      <c r="AB184" s="720"/>
      <c r="AC184" s="720"/>
      <c r="AD184" s="720"/>
      <c r="AE184" s="720"/>
      <c r="AF184" s="720"/>
      <c r="AG184" s="720"/>
    </row>
    <row r="185" spans="1:47" s="685" customFormat="1" ht="15" customHeight="1">
      <c r="A185" s="1238"/>
      <c r="B185" s="1238"/>
      <c r="C185" s="1238"/>
      <c r="D185" s="985"/>
      <c r="E185" s="985"/>
      <c r="F185" s="985"/>
      <c r="G185" s="986"/>
      <c r="H185" s="985"/>
      <c r="I185" s="989"/>
      <c r="J185" s="975"/>
      <c r="K185" s="979"/>
      <c r="L185" s="689"/>
      <c r="M185" s="697" t="s">
        <v>17</v>
      </c>
      <c r="N185" s="696"/>
      <c r="O185" s="692"/>
      <c r="P185" s="692"/>
      <c r="Q185" s="692"/>
      <c r="R185" s="692"/>
      <c r="S185" s="709"/>
      <c r="T185" s="705"/>
      <c r="U185" s="704"/>
      <c r="V185" s="696"/>
      <c r="W185" s="705"/>
      <c r="X185" s="700"/>
      <c r="Y185" s="722"/>
      <c r="Z185" s="722"/>
      <c r="AA185" s="722"/>
      <c r="AB185" s="722"/>
      <c r="AC185" s="722"/>
      <c r="AD185" s="722"/>
      <c r="AE185" s="722"/>
      <c r="AF185" s="722"/>
      <c r="AG185" s="722"/>
    </row>
    <row r="186" spans="1:47" s="685" customFormat="1" ht="15" customHeight="1">
      <c r="A186" s="1238"/>
      <c r="B186" s="1238"/>
      <c r="C186" s="985"/>
      <c r="D186" s="985"/>
      <c r="E186" s="985"/>
      <c r="F186" s="985"/>
      <c r="G186" s="986"/>
      <c r="H186" s="985"/>
      <c r="I186" s="980"/>
      <c r="J186" s="975"/>
      <c r="K186" s="979"/>
      <c r="L186" s="689"/>
      <c r="M186" s="696" t="s">
        <v>18</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38"/>
      <c r="B187" s="985"/>
      <c r="C187" s="985"/>
      <c r="D187" s="985"/>
      <c r="E187" s="985"/>
      <c r="F187" s="985"/>
      <c r="G187" s="986"/>
      <c r="H187" s="985"/>
      <c r="I187" s="980"/>
      <c r="J187" s="975"/>
      <c r="K187" s="979"/>
      <c r="L187" s="689"/>
      <c r="M187" s="699" t="s">
        <v>19</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971"/>
      <c r="B188" s="971"/>
      <c r="C188" s="971"/>
      <c r="D188" s="971"/>
      <c r="E188" s="971"/>
      <c r="F188" s="971"/>
      <c r="G188" s="978"/>
      <c r="H188" s="979"/>
      <c r="I188" s="974"/>
      <c r="J188" s="975"/>
      <c r="K188" s="971"/>
      <c r="L188" s="689"/>
      <c r="M188" s="706" t="s">
        <v>308</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ht="15" customHeight="1">
      <c r="G189" s="156"/>
      <c r="H189" s="157"/>
      <c r="I189" s="157"/>
      <c r="J189" s="85"/>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204"/>
      <c r="AM189" s="204"/>
      <c r="AN189" s="204"/>
      <c r="AO189" s="204"/>
      <c r="AP189" s="204"/>
      <c r="AQ189" s="204"/>
      <c r="AR189" s="204"/>
      <c r="AS189" s="204"/>
      <c r="AT189" s="204"/>
      <c r="AU189" s="204"/>
    </row>
    <row r="190" spans="1:47" s="35" customFormat="1" ht="17.100000000000001" customHeight="1">
      <c r="G190" s="35" t="s">
        <v>13</v>
      </c>
      <c r="I190" s="35" t="s">
        <v>208</v>
      </c>
      <c r="T190" s="158"/>
    </row>
    <row r="191" spans="1:47" ht="17.100000000000001" customHeight="1">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row>
    <row r="192" spans="1:47" s="686" customFormat="1" ht="22.5">
      <c r="A192" s="1238">
        <v>1</v>
      </c>
      <c r="B192" s="1016"/>
      <c r="C192" s="1016"/>
      <c r="D192" s="1016"/>
      <c r="E192" s="1016"/>
      <c r="F192" s="1009"/>
      <c r="G192" s="1015"/>
      <c r="H192" s="1015"/>
      <c r="I192" s="997"/>
      <c r="J192" s="996"/>
      <c r="K192" s="996"/>
      <c r="L192" s="725">
        <f>mergeValue(A192)</f>
        <v>1</v>
      </c>
      <c r="M192" s="642" t="s">
        <v>20</v>
      </c>
      <c r="N192" s="1320"/>
      <c r="O192" s="1321"/>
      <c r="P192" s="1321"/>
      <c r="Q192" s="1321"/>
      <c r="R192" s="1321"/>
      <c r="S192" s="1321"/>
      <c r="T192" s="1321"/>
      <c r="U192" s="1321"/>
      <c r="V192" s="1321"/>
      <c r="W192" s="1321"/>
      <c r="X192" s="1321"/>
      <c r="Y192" s="1321"/>
      <c r="Z192" s="1321"/>
      <c r="AA192" s="1321"/>
      <c r="AB192" s="1321"/>
      <c r="AC192" s="1321"/>
      <c r="AD192" s="1321"/>
      <c r="AE192" s="1321"/>
      <c r="AF192" s="1322"/>
      <c r="AG192" s="718" t="s">
        <v>476</v>
      </c>
      <c r="AH192" s="720"/>
      <c r="AI192" s="720"/>
      <c r="AJ192" s="720"/>
      <c r="AK192" s="720"/>
      <c r="AL192" s="720"/>
      <c r="AM192" s="720"/>
      <c r="AN192" s="720"/>
      <c r="AO192" s="720"/>
      <c r="AP192" s="720"/>
      <c r="AQ192" s="720"/>
      <c r="AR192" s="720"/>
    </row>
    <row r="193" spans="1:46" s="686" customFormat="1" ht="22.5">
      <c r="A193" s="1238"/>
      <c r="B193" s="1238">
        <v>1</v>
      </c>
      <c r="C193" s="1016"/>
      <c r="D193" s="1016"/>
      <c r="E193" s="1016"/>
      <c r="F193" s="1009"/>
      <c r="G193" s="1018"/>
      <c r="H193" s="1019"/>
      <c r="I193" s="998"/>
      <c r="J193" s="993"/>
      <c r="K193" s="991"/>
      <c r="L193" s="725" t="str">
        <f>mergeValue(A193) &amp;"."&amp; mergeValue(B193)</f>
        <v>1.1</v>
      </c>
      <c r="M193" s="693" t="s">
        <v>16</v>
      </c>
      <c r="N193" s="1317"/>
      <c r="O193" s="1318"/>
      <c r="P193" s="1318"/>
      <c r="Q193" s="1318"/>
      <c r="R193" s="1318"/>
      <c r="S193" s="1318"/>
      <c r="T193" s="1318"/>
      <c r="U193" s="1318"/>
      <c r="V193" s="1318"/>
      <c r="W193" s="1318"/>
      <c r="X193" s="1318"/>
      <c r="Y193" s="1318"/>
      <c r="Z193" s="1318"/>
      <c r="AA193" s="1318"/>
      <c r="AB193" s="1318"/>
      <c r="AC193" s="1318"/>
      <c r="AD193" s="1318"/>
      <c r="AE193" s="1318"/>
      <c r="AF193" s="1319"/>
      <c r="AG193" s="718" t="s">
        <v>477</v>
      </c>
      <c r="AH193" s="720"/>
      <c r="AI193" s="720"/>
      <c r="AJ193" s="720"/>
      <c r="AK193" s="720"/>
      <c r="AL193" s="720"/>
      <c r="AM193" s="720"/>
      <c r="AN193" s="720"/>
      <c r="AO193" s="720"/>
      <c r="AP193" s="720"/>
      <c r="AQ193" s="720"/>
      <c r="AR193" s="720"/>
    </row>
    <row r="194" spans="1:46" s="686" customFormat="1" ht="22.5">
      <c r="A194" s="1238"/>
      <c r="B194" s="1238"/>
      <c r="C194" s="1238">
        <v>1</v>
      </c>
      <c r="D194" s="1016"/>
      <c r="E194" s="1016"/>
      <c r="F194" s="1009"/>
      <c r="G194" s="1018"/>
      <c r="H194" s="1019"/>
      <c r="I194" s="998"/>
      <c r="J194" s="993"/>
      <c r="K194" s="991"/>
      <c r="L194" s="725" t="str">
        <f>mergeValue(A194) &amp;"."&amp; mergeValue(B194)&amp;"."&amp; mergeValue(C194)</f>
        <v>1.1.1</v>
      </c>
      <c r="M194" s="694" t="s">
        <v>7</v>
      </c>
      <c r="N194" s="1317"/>
      <c r="O194" s="1318"/>
      <c r="P194" s="1318"/>
      <c r="Q194" s="1318"/>
      <c r="R194" s="1318"/>
      <c r="S194" s="1318"/>
      <c r="T194" s="1318"/>
      <c r="U194" s="1318"/>
      <c r="V194" s="1318"/>
      <c r="W194" s="1318"/>
      <c r="X194" s="1318"/>
      <c r="Y194" s="1318"/>
      <c r="Z194" s="1318"/>
      <c r="AA194" s="1318"/>
      <c r="AB194" s="1318"/>
      <c r="AC194" s="1318"/>
      <c r="AD194" s="1318"/>
      <c r="AE194" s="1318"/>
      <c r="AF194" s="1319"/>
      <c r="AG194" s="718" t="s">
        <v>633</v>
      </c>
      <c r="AH194" s="720"/>
      <c r="AI194" s="720"/>
      <c r="AJ194" s="720"/>
      <c r="AK194" s="720"/>
      <c r="AL194" s="720"/>
      <c r="AM194" s="720"/>
      <c r="AN194" s="720"/>
      <c r="AO194" s="720"/>
      <c r="AP194" s="720"/>
      <c r="AQ194" s="720"/>
      <c r="AR194" s="720"/>
    </row>
    <row r="195" spans="1:46" s="686" customFormat="1" ht="15" customHeight="1">
      <c r="A195" s="1238"/>
      <c r="B195" s="1238"/>
      <c r="C195" s="1238"/>
      <c r="D195" s="1238">
        <v>1</v>
      </c>
      <c r="E195" s="1016"/>
      <c r="F195" s="1009"/>
      <c r="G195" s="1018"/>
      <c r="H195" s="1019"/>
      <c r="I195" s="998"/>
      <c r="J195" s="993"/>
      <c r="K195" s="991"/>
      <c r="L195" s="725" t="str">
        <f>mergeValue(A195) &amp;"."&amp; mergeValue(B195)&amp;"."&amp; mergeValue(C195)&amp;"."&amp; mergeValue(D195)</f>
        <v>1.1.1.1</v>
      </c>
      <c r="M195" s="695" t="s">
        <v>22</v>
      </c>
      <c r="N195" s="1317"/>
      <c r="O195" s="1318"/>
      <c r="P195" s="1318"/>
      <c r="Q195" s="1318"/>
      <c r="R195" s="1318"/>
      <c r="S195" s="1318"/>
      <c r="T195" s="1318"/>
      <c r="U195" s="1318"/>
      <c r="V195" s="1318"/>
      <c r="W195" s="1318"/>
      <c r="X195" s="1318"/>
      <c r="Y195" s="1318"/>
      <c r="Z195" s="1318"/>
      <c r="AA195" s="1318"/>
      <c r="AB195" s="1318"/>
      <c r="AC195" s="1318"/>
      <c r="AD195" s="1318"/>
      <c r="AE195" s="1318"/>
      <c r="AF195" s="1319"/>
      <c r="AG195" s="718" t="s">
        <v>679</v>
      </c>
      <c r="AH195" s="720"/>
      <c r="AI195" s="720"/>
      <c r="AJ195" s="720"/>
      <c r="AK195" s="720"/>
      <c r="AL195" s="720"/>
      <c r="AM195" s="720"/>
      <c r="AN195" s="720"/>
      <c r="AO195" s="720"/>
      <c r="AP195" s="720"/>
      <c r="AQ195" s="720"/>
      <c r="AR195" s="720"/>
    </row>
    <row r="196" spans="1:46" s="686" customFormat="1" ht="17.100000000000001" customHeight="1">
      <c r="A196" s="1238"/>
      <c r="B196" s="1238"/>
      <c r="C196" s="1238"/>
      <c r="D196" s="1238"/>
      <c r="E196" s="1238">
        <v>1</v>
      </c>
      <c r="F196" s="1009"/>
      <c r="G196" s="1018"/>
      <c r="H196" s="1019"/>
      <c r="I196" s="1020"/>
      <c r="J196" s="1010"/>
      <c r="K196" s="1153"/>
      <c r="L196" s="1278" t="str">
        <f>mergeValue(A196) &amp;"."&amp; mergeValue(B196)&amp;"."&amp; mergeValue(C196)&amp;"."&amp; mergeValue(D196)&amp;"."&amp; mergeValue(E196)</f>
        <v>1.1.1.1.1</v>
      </c>
      <c r="M196" s="1279"/>
      <c r="N196" s="1234" t="s">
        <v>84</v>
      </c>
      <c r="O196" s="1273"/>
      <c r="P196" s="1269">
        <v>1</v>
      </c>
      <c r="Q196" s="1298"/>
      <c r="R196" s="1234" t="s">
        <v>84</v>
      </c>
      <c r="S196" s="1273"/>
      <c r="T196" s="1269">
        <v>1</v>
      </c>
      <c r="U196" s="1298"/>
      <c r="V196" s="1234" t="s">
        <v>84</v>
      </c>
      <c r="W196" s="702"/>
      <c r="X196" s="690">
        <v>1</v>
      </c>
      <c r="Y196" s="1093"/>
      <c r="Z196" s="672"/>
      <c r="AA196" s="672"/>
      <c r="AB196" s="1248"/>
      <c r="AC196" s="1234" t="s">
        <v>83</v>
      </c>
      <c r="AD196" s="1248"/>
      <c r="AE196" s="1234" t="s">
        <v>83</v>
      </c>
      <c r="AF196" s="716"/>
      <c r="AG196" s="1266" t="s">
        <v>680</v>
      </c>
      <c r="AH196" s="720" t="str">
        <f>strCheckDate(Z197:AF197)</f>
        <v/>
      </c>
      <c r="AI196" s="723" t="str">
        <f>IF(AND(COUNTIF(AJ191:AJ191,AJ196)&gt;1,AJ196&lt;&gt;""),"ErrUnique:HasDoubleConn","")</f>
        <v/>
      </c>
      <c r="AJ196" s="723"/>
      <c r="AK196" s="723"/>
      <c r="AL196" s="723"/>
      <c r="AM196" s="723"/>
      <c r="AN196" s="723"/>
      <c r="AO196" s="720"/>
      <c r="AP196" s="720"/>
      <c r="AQ196" s="720"/>
      <c r="AR196" s="720"/>
    </row>
    <row r="197" spans="1:46" s="686" customFormat="1" ht="17.100000000000001" customHeight="1">
      <c r="A197" s="1238"/>
      <c r="B197" s="1238"/>
      <c r="C197" s="1238"/>
      <c r="D197" s="1238"/>
      <c r="E197" s="1238"/>
      <c r="F197" s="1009"/>
      <c r="G197" s="1018"/>
      <c r="H197" s="1019"/>
      <c r="I197" s="1020"/>
      <c r="J197" s="1010"/>
      <c r="K197" s="1153"/>
      <c r="L197" s="1278"/>
      <c r="M197" s="1279"/>
      <c r="N197" s="1234"/>
      <c r="O197" s="1273"/>
      <c r="P197" s="1269"/>
      <c r="Q197" s="1298"/>
      <c r="R197" s="1234"/>
      <c r="S197" s="1273"/>
      <c r="T197" s="1269"/>
      <c r="U197" s="1298"/>
      <c r="V197" s="1234"/>
      <c r="W197" s="727"/>
      <c r="X197" s="706"/>
      <c r="Y197" s="706"/>
      <c r="Z197" s="708"/>
      <c r="AA197" s="604" t="str">
        <f>AB196 &amp; "-" &amp; AD196</f>
        <v>-</v>
      </c>
      <c r="AB197" s="1233"/>
      <c r="AC197" s="1234"/>
      <c r="AD197" s="1233"/>
      <c r="AE197" s="1234"/>
      <c r="AF197" s="674"/>
      <c r="AG197" s="1267"/>
      <c r="AH197" s="720"/>
      <c r="AI197" s="723"/>
      <c r="AJ197" s="723"/>
      <c r="AK197" s="723"/>
      <c r="AL197" s="723"/>
      <c r="AM197" s="723"/>
      <c r="AN197" s="723"/>
      <c r="AO197" s="720"/>
      <c r="AP197" s="720"/>
      <c r="AQ197" s="720"/>
      <c r="AR197" s="720"/>
    </row>
    <row r="198" spans="1:46" s="686" customFormat="1" ht="17.100000000000001" customHeight="1">
      <c r="A198" s="1238"/>
      <c r="B198" s="1238"/>
      <c r="C198" s="1238"/>
      <c r="D198" s="1238"/>
      <c r="E198" s="1238"/>
      <c r="F198" s="1009"/>
      <c r="G198" s="1018"/>
      <c r="H198" s="1019"/>
      <c r="I198" s="1020"/>
      <c r="J198" s="1010"/>
      <c r="K198" s="1153"/>
      <c r="L198" s="1278"/>
      <c r="M198" s="1279"/>
      <c r="N198" s="1234"/>
      <c r="O198" s="1273"/>
      <c r="P198" s="1269"/>
      <c r="Q198" s="1298"/>
      <c r="R198" s="1234"/>
      <c r="S198" s="603"/>
      <c r="T198" s="699"/>
      <c r="U198" s="706"/>
      <c r="V198" s="707"/>
      <c r="W198" s="707"/>
      <c r="X198" s="707"/>
      <c r="Y198" s="707"/>
      <c r="Z198" s="708"/>
      <c r="AA198" s="708"/>
      <c r="AB198" s="709"/>
      <c r="AC198" s="705"/>
      <c r="AD198" s="705"/>
      <c r="AE198" s="709"/>
      <c r="AF198" s="705"/>
      <c r="AG198" s="1267"/>
      <c r="AH198" s="720"/>
      <c r="AI198" s="723"/>
      <c r="AJ198" s="723"/>
      <c r="AK198" s="723"/>
      <c r="AL198" s="723"/>
      <c r="AM198" s="723"/>
      <c r="AN198" s="723"/>
      <c r="AO198" s="720"/>
      <c r="AP198" s="720"/>
      <c r="AQ198" s="720"/>
      <c r="AR198" s="720"/>
    </row>
    <row r="199" spans="1:46" s="686" customFormat="1" ht="17.100000000000001" customHeight="1">
      <c r="A199" s="1238"/>
      <c r="B199" s="1238"/>
      <c r="C199" s="1238"/>
      <c r="D199" s="1238"/>
      <c r="E199" s="1238"/>
      <c r="F199" s="1009"/>
      <c r="G199" s="1018"/>
      <c r="H199" s="1019"/>
      <c r="I199" s="1020"/>
      <c r="J199" s="1010"/>
      <c r="K199" s="1153"/>
      <c r="L199" s="1278"/>
      <c r="M199" s="1279"/>
      <c r="N199" s="1234"/>
      <c r="O199" s="710"/>
      <c r="P199" s="712"/>
      <c r="Q199" s="711"/>
      <c r="R199" s="707"/>
      <c r="S199" s="707"/>
      <c r="T199" s="707"/>
      <c r="U199" s="707"/>
      <c r="V199" s="707"/>
      <c r="W199" s="707"/>
      <c r="X199" s="707"/>
      <c r="Y199" s="707"/>
      <c r="Z199" s="708"/>
      <c r="AA199" s="708"/>
      <c r="AB199" s="709"/>
      <c r="AC199" s="705"/>
      <c r="AD199" s="705"/>
      <c r="AE199" s="709"/>
      <c r="AF199" s="705"/>
      <c r="AG199" s="1267"/>
      <c r="AH199" s="720"/>
      <c r="AI199" s="723"/>
      <c r="AJ199" s="723"/>
      <c r="AK199" s="723"/>
      <c r="AL199" s="723"/>
      <c r="AM199" s="723"/>
      <c r="AN199" s="723"/>
      <c r="AO199" s="720"/>
      <c r="AP199" s="720"/>
      <c r="AQ199" s="720"/>
      <c r="AR199" s="720"/>
    </row>
    <row r="200" spans="1:46" s="685" customFormat="1" ht="15" customHeight="1">
      <c r="A200" s="1238"/>
      <c r="B200" s="1238"/>
      <c r="C200" s="1238"/>
      <c r="D200" s="1238"/>
      <c r="E200" s="1017"/>
      <c r="F200" s="1011"/>
      <c r="G200" s="1013"/>
      <c r="H200" s="1011"/>
      <c r="I200" s="1020"/>
      <c r="J200" s="1010"/>
      <c r="K200" s="1004"/>
      <c r="L200" s="689"/>
      <c r="M200" s="698" t="s">
        <v>5</v>
      </c>
      <c r="N200" s="698"/>
      <c r="O200" s="698"/>
      <c r="P200" s="698"/>
      <c r="Q200" s="698"/>
      <c r="R200" s="698"/>
      <c r="S200" s="698"/>
      <c r="T200" s="698"/>
      <c r="U200" s="698"/>
      <c r="V200" s="698"/>
      <c r="W200" s="698"/>
      <c r="X200" s="698"/>
      <c r="Y200" s="698"/>
      <c r="Z200" s="698"/>
      <c r="AA200" s="698"/>
      <c r="AB200" s="698"/>
      <c r="AC200" s="698"/>
      <c r="AD200" s="698"/>
      <c r="AE200" s="698"/>
      <c r="AF200" s="698"/>
      <c r="AG200" s="1268"/>
      <c r="AH200" s="722"/>
      <c r="AI200" s="722"/>
      <c r="AJ200" s="724"/>
      <c r="AK200" s="724"/>
      <c r="AL200" s="724"/>
      <c r="AM200" s="724"/>
      <c r="AN200" s="724"/>
      <c r="AO200" s="722"/>
      <c r="AP200" s="722"/>
      <c r="AQ200" s="722"/>
      <c r="AR200" s="722"/>
    </row>
    <row r="201" spans="1:46" s="685" customFormat="1" ht="15" customHeight="1">
      <c r="A201" s="1238"/>
      <c r="B201" s="1238"/>
      <c r="C201" s="1238"/>
      <c r="D201" s="1017"/>
      <c r="E201" s="1017"/>
      <c r="F201" s="1011"/>
      <c r="G201" s="1018"/>
      <c r="H201" s="1011"/>
      <c r="I201" s="1004"/>
      <c r="J201" s="995"/>
      <c r="K201" s="1004"/>
      <c r="L201" s="689"/>
      <c r="M201" s="697" t="s">
        <v>17</v>
      </c>
      <c r="N201" s="697"/>
      <c r="O201" s="697"/>
      <c r="P201" s="697"/>
      <c r="Q201" s="697"/>
      <c r="R201" s="697"/>
      <c r="S201" s="697"/>
      <c r="T201" s="697"/>
      <c r="U201" s="697"/>
      <c r="V201" s="697"/>
      <c r="W201" s="697"/>
      <c r="X201" s="697"/>
      <c r="Y201" s="697"/>
      <c r="Z201" s="697"/>
      <c r="AA201" s="697"/>
      <c r="AB201" s="697"/>
      <c r="AC201" s="697"/>
      <c r="AD201" s="697"/>
      <c r="AE201" s="697"/>
      <c r="AF201" s="705"/>
      <c r="AG201" s="700"/>
      <c r="AH201" s="722"/>
      <c r="AI201" s="722"/>
      <c r="AJ201" s="724"/>
      <c r="AK201" s="724"/>
      <c r="AL201" s="724"/>
      <c r="AM201" s="724"/>
      <c r="AN201" s="724"/>
      <c r="AO201" s="722"/>
      <c r="AP201" s="722"/>
      <c r="AQ201" s="722"/>
      <c r="AR201" s="722"/>
    </row>
    <row r="202" spans="1:46" s="685" customFormat="1" ht="15" customHeight="1">
      <c r="A202" s="1238"/>
      <c r="B202" s="1238"/>
      <c r="C202" s="1017"/>
      <c r="D202" s="1017"/>
      <c r="E202" s="1017"/>
      <c r="F202" s="1011"/>
      <c r="G202" s="1018"/>
      <c r="H202" s="1011"/>
      <c r="I202" s="1004"/>
      <c r="J202" s="995"/>
      <c r="K202" s="1004"/>
      <c r="L202" s="689"/>
      <c r="M202" s="696" t="s">
        <v>18</v>
      </c>
      <c r="N202" s="696"/>
      <c r="O202" s="696"/>
      <c r="P202" s="696"/>
      <c r="Q202" s="696"/>
      <c r="R202" s="696"/>
      <c r="S202" s="696"/>
      <c r="T202" s="696"/>
      <c r="U202" s="696"/>
      <c r="V202" s="696"/>
      <c r="W202" s="696"/>
      <c r="X202" s="696"/>
      <c r="Y202" s="696"/>
      <c r="Z202" s="692"/>
      <c r="AA202" s="692"/>
      <c r="AB202" s="709"/>
      <c r="AC202" s="705"/>
      <c r="AD202" s="704"/>
      <c r="AE202" s="696"/>
      <c r="AF202" s="705"/>
      <c r="AG202" s="700"/>
      <c r="AH202" s="722"/>
      <c r="AI202" s="722"/>
      <c r="AJ202" s="722"/>
      <c r="AK202" s="722"/>
      <c r="AL202" s="722"/>
      <c r="AM202" s="722"/>
      <c r="AN202" s="722"/>
      <c r="AO202" s="722"/>
      <c r="AP202" s="722"/>
      <c r="AQ202" s="722"/>
      <c r="AR202" s="722"/>
    </row>
    <row r="203" spans="1:46" s="685" customFormat="1" ht="15" customHeight="1">
      <c r="A203" s="1238"/>
      <c r="B203" s="1017"/>
      <c r="C203" s="1017"/>
      <c r="D203" s="1017"/>
      <c r="E203" s="1017"/>
      <c r="F203" s="1011"/>
      <c r="G203" s="1018"/>
      <c r="H203" s="1011"/>
      <c r="I203" s="1004"/>
      <c r="J203" s="995"/>
      <c r="K203" s="1004"/>
      <c r="L203" s="689"/>
      <c r="M203" s="699" t="s">
        <v>19</v>
      </c>
      <c r="N203" s="699"/>
      <c r="O203" s="699"/>
      <c r="P203" s="699"/>
      <c r="Q203" s="699"/>
      <c r="R203" s="699"/>
      <c r="S203" s="699"/>
      <c r="T203" s="699"/>
      <c r="U203" s="699"/>
      <c r="V203" s="699"/>
      <c r="W203" s="699"/>
      <c r="X203" s="699"/>
      <c r="Y203" s="699"/>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990"/>
      <c r="B204" s="990"/>
      <c r="C204" s="990"/>
      <c r="D204" s="990"/>
      <c r="E204" s="990"/>
      <c r="F204" s="990"/>
      <c r="G204" s="1003"/>
      <c r="H204" s="1004"/>
      <c r="I204" s="994"/>
      <c r="J204" s="995"/>
      <c r="K204" s="990"/>
      <c r="L204" s="689"/>
      <c r="M204" s="706" t="s">
        <v>308</v>
      </c>
      <c r="N204" s="706"/>
      <c r="O204" s="706"/>
      <c r="P204" s="706"/>
      <c r="Q204" s="706"/>
      <c r="R204" s="706"/>
      <c r="S204" s="706"/>
      <c r="T204" s="706"/>
      <c r="U204" s="706"/>
      <c r="V204" s="706"/>
      <c r="W204" s="706"/>
      <c r="X204" s="706"/>
      <c r="Y204" s="706"/>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ht="15" customHeight="1">
      <c r="G205" s="156"/>
      <c r="H205" s="157"/>
      <c r="I205" s="157"/>
      <c r="J205" s="85"/>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204"/>
      <c r="AL205" s="204"/>
      <c r="AM205" s="204"/>
      <c r="AN205" s="204"/>
      <c r="AO205" s="204"/>
      <c r="AP205" s="204"/>
      <c r="AQ205" s="204"/>
      <c r="AR205" s="204"/>
      <c r="AS205" s="204"/>
      <c r="AT205" s="204"/>
    </row>
    <row r="206" spans="1:46" ht="15" customHeight="1">
      <c r="G206" s="156"/>
      <c r="H206" s="157"/>
      <c r="I206" s="157"/>
      <c r="J206" s="85"/>
      <c r="K206" s="157"/>
      <c r="L206" s="157"/>
      <c r="M206" s="157"/>
      <c r="N206" s="157"/>
      <c r="O206" s="157"/>
      <c r="P206" s="157"/>
      <c r="Q206" s="1240"/>
      <c r="R206" s="157"/>
      <c r="S206" s="157"/>
      <c r="T206" s="157"/>
      <c r="U206" s="1240"/>
      <c r="V206" s="157"/>
      <c r="W206" s="157"/>
      <c r="X206" s="157"/>
      <c r="Y206" s="1090"/>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40"/>
      <c r="R207" s="157"/>
      <c r="S207" s="157"/>
      <c r="T207" s="157"/>
      <c r="U207" s="1240"/>
      <c r="V207" s="157"/>
      <c r="W207" s="157"/>
      <c r="X207" s="157"/>
      <c r="Y207" s="157"/>
      <c r="Z207" s="157"/>
      <c r="AA207" s="157"/>
      <c r="AB207" s="157"/>
      <c r="AC207" s="157"/>
    </row>
    <row r="208" spans="1:46" ht="15" customHeight="1">
      <c r="G208" s="156"/>
      <c r="H208" s="157"/>
      <c r="I208" s="157"/>
      <c r="J208" s="85"/>
      <c r="K208" s="157"/>
      <c r="L208" s="157"/>
      <c r="M208" s="157"/>
      <c r="N208" s="157"/>
      <c r="O208" s="157"/>
      <c r="Q208" s="1240"/>
      <c r="V208" s="157"/>
      <c r="W208" s="157"/>
      <c r="X208" s="157"/>
      <c r="Z208" s="157"/>
      <c r="AA208" s="157"/>
      <c r="AB208" s="157"/>
      <c r="AC208" s="731"/>
      <c r="AD208" s="157"/>
    </row>
    <row r="209" spans="1:83" ht="15" customHeight="1">
      <c r="G209" s="156"/>
      <c r="H209" s="157"/>
      <c r="I209" s="157"/>
      <c r="J209" s="85"/>
      <c r="K209" s="157"/>
      <c r="L209" s="157"/>
      <c r="M209" s="157"/>
      <c r="N209" s="157"/>
      <c r="O209" s="157"/>
      <c r="Q209" s="225"/>
      <c r="Y209" s="157"/>
      <c r="Z209" s="157"/>
      <c r="AA209" s="157"/>
      <c r="AB209" s="157"/>
      <c r="AC209" s="157"/>
      <c r="AD209" s="157"/>
      <c r="AE209" s="157"/>
    </row>
    <row r="210" spans="1:83" ht="15" customHeight="1">
      <c r="A210" s="732"/>
      <c r="B210" s="732"/>
      <c r="C210" s="732"/>
      <c r="D210" s="732"/>
      <c r="E210" s="732"/>
      <c r="F210" s="732"/>
      <c r="G210" s="735"/>
      <c r="H210" s="736"/>
      <c r="I210" s="736"/>
      <c r="J210" s="733"/>
      <c r="K210" s="736"/>
      <c r="L210" s="736"/>
      <c r="M210" s="736"/>
      <c r="N210" s="1323" t="s">
        <v>84</v>
      </c>
      <c r="O210" s="1273"/>
      <c r="P210" s="1269">
        <v>1</v>
      </c>
      <c r="Q210" s="1292"/>
      <c r="R210" s="1234" t="s">
        <v>83</v>
      </c>
      <c r="S210" s="1324"/>
      <c r="T210" s="1315">
        <v>1</v>
      </c>
      <c r="U210" s="1241"/>
      <c r="V210" s="1234" t="s">
        <v>83</v>
      </c>
      <c r="W210" s="838"/>
      <c r="X210" s="739">
        <v>1</v>
      </c>
      <c r="Y210" s="1090"/>
      <c r="Z210" s="736"/>
      <c r="AA210" s="736"/>
      <c r="AB210" s="736"/>
      <c r="AC210" s="736"/>
      <c r="AD210" s="736"/>
      <c r="AE210" s="732"/>
      <c r="AF210" s="730"/>
      <c r="AG210" s="730"/>
      <c r="AH210" s="730"/>
      <c r="AI210" s="730"/>
      <c r="AJ210" s="730"/>
      <c r="AK210" s="730"/>
      <c r="AL210" s="730"/>
      <c r="AM210" s="730"/>
      <c r="AN210" s="730"/>
      <c r="AO210" s="730"/>
      <c r="AP210" s="730"/>
      <c r="AQ210" s="730"/>
      <c r="AR210" s="730"/>
      <c r="AS210" s="730"/>
      <c r="AT210" s="730"/>
      <c r="AU210" s="730"/>
      <c r="AV210" s="730"/>
      <c r="AW210" s="730"/>
      <c r="AX210" s="730"/>
      <c r="AY210" s="730"/>
      <c r="AZ210" s="730"/>
      <c r="BA210" s="730"/>
      <c r="BB210" s="730"/>
      <c r="BC210" s="730"/>
      <c r="BD210" s="730"/>
      <c r="BE210" s="730"/>
      <c r="BF210" s="730"/>
      <c r="BG210" s="730"/>
      <c r="BH210" s="730"/>
      <c r="BI210" s="730"/>
      <c r="BJ210" s="730"/>
      <c r="BK210" s="730"/>
      <c r="BL210" s="730"/>
      <c r="BM210" s="730"/>
      <c r="BN210" s="730"/>
      <c r="BO210" s="730"/>
      <c r="BP210" s="730"/>
      <c r="BQ210" s="730"/>
      <c r="BR210" s="730"/>
      <c r="BS210" s="730"/>
      <c r="BT210" s="730"/>
      <c r="BU210" s="730"/>
      <c r="BV210" s="730"/>
      <c r="BW210" s="730"/>
      <c r="BX210" s="730"/>
      <c r="BY210" s="730"/>
      <c r="BZ210" s="730"/>
      <c r="CA210" s="730"/>
      <c r="CB210" s="730"/>
      <c r="CC210" s="730"/>
      <c r="CD210" s="730"/>
      <c r="CE210" s="730"/>
    </row>
    <row r="211" spans="1:83" ht="15" customHeight="1">
      <c r="A211" s="732"/>
      <c r="B211" s="732"/>
      <c r="C211" s="732"/>
      <c r="D211" s="732"/>
      <c r="E211" s="732"/>
      <c r="F211" s="732"/>
      <c r="G211" s="735"/>
      <c r="H211" s="736"/>
      <c r="I211" s="736"/>
      <c r="J211" s="733"/>
      <c r="K211" s="736"/>
      <c r="L211" s="736"/>
      <c r="M211" s="736"/>
      <c r="N211" s="1323"/>
      <c r="O211" s="1273"/>
      <c r="P211" s="1269"/>
      <c r="Q211" s="1292"/>
      <c r="R211" s="1234"/>
      <c r="S211" s="1325"/>
      <c r="T211" s="1316"/>
      <c r="U211" s="1241"/>
      <c r="V211" s="1234"/>
      <c r="W211" s="737"/>
      <c r="X211" s="737"/>
      <c r="Y211" s="737" t="s">
        <v>712</v>
      </c>
      <c r="Z211" s="736"/>
      <c r="AA211" s="736"/>
      <c r="AB211" s="736"/>
      <c r="AC211" s="736"/>
      <c r="AD211" s="736"/>
      <c r="AE211" s="736"/>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23"/>
      <c r="O212" s="1273"/>
      <c r="P212" s="1269"/>
      <c r="Q212" s="1292"/>
      <c r="R212" s="1234"/>
      <c r="S212" s="734"/>
      <c r="T212" s="734"/>
      <c r="U212" s="737" t="s">
        <v>713</v>
      </c>
      <c r="V212" s="837"/>
      <c r="W212" s="738"/>
      <c r="X212" s="738"/>
      <c r="Y212" s="738"/>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234"/>
      <c r="O213" s="835"/>
      <c r="P213" s="835"/>
      <c r="Q213" s="836"/>
      <c r="R213" s="837"/>
      <c r="S213" s="738"/>
      <c r="T213" s="738"/>
      <c r="U213" s="738"/>
      <c r="V213" s="738"/>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5" spans="1:83" s="36" customFormat="1" ht="17.100000000000001" customHeight="1">
      <c r="A215" s="98"/>
      <c r="B215" s="98"/>
      <c r="C215" s="86"/>
      <c r="D215" s="151"/>
      <c r="E215" s="170"/>
      <c r="F215" s="172"/>
      <c r="G215" s="172"/>
      <c r="H215" s="171"/>
      <c r="I215" s="171"/>
      <c r="J215" s="171"/>
      <c r="K215" s="171"/>
      <c r="L215" s="171"/>
      <c r="M215" s="171"/>
      <c r="N215" s="171"/>
      <c r="O215" s="171"/>
      <c r="P215" s="171"/>
      <c r="Q215" s="171"/>
      <c r="R215" s="171"/>
      <c r="S215" s="171"/>
      <c r="T215" s="153"/>
      <c r="U215" s="153"/>
      <c r="V215" s="153"/>
      <c r="W215" s="173"/>
      <c r="X215" s="173"/>
    </row>
    <row r="216" spans="1:83" s="743" customFormat="1" ht="18.75" customHeight="1">
      <c r="X216" s="722"/>
      <c r="Y216" s="722"/>
      <c r="Z216" s="722"/>
      <c r="AA216" s="722"/>
      <c r="AB216" s="722"/>
      <c r="AC216" s="722"/>
      <c r="AD216" s="722"/>
      <c r="AE216" s="722"/>
      <c r="AF216" s="722"/>
      <c r="AG216" s="722"/>
      <c r="AH216" s="722"/>
      <c r="AI216" s="722"/>
      <c r="AJ216" s="722"/>
    </row>
    <row r="217" spans="1:83" s="35" customFormat="1" ht="17.100000000000001" customHeight="1">
      <c r="G217" s="35" t="s">
        <v>13</v>
      </c>
      <c r="I217" s="35" t="s">
        <v>745</v>
      </c>
      <c r="V217" s="158"/>
      <c r="X217" s="217"/>
      <c r="Y217" s="217"/>
      <c r="Z217" s="217"/>
      <c r="AA217" s="217"/>
      <c r="AB217" s="217"/>
      <c r="AC217" s="217"/>
      <c r="AD217" s="217"/>
      <c r="AE217" s="217"/>
      <c r="AF217" s="217"/>
      <c r="AG217" s="217"/>
      <c r="AH217" s="217"/>
      <c r="AI217" s="217"/>
      <c r="AJ217" s="217"/>
    </row>
    <row r="218" spans="1:83" s="743" customFormat="1" ht="17.100000000000001" customHeight="1">
      <c r="L218" s="122"/>
      <c r="M218" s="122"/>
      <c r="N218" s="122"/>
      <c r="O218" s="122"/>
      <c r="P218" s="122"/>
      <c r="Q218" s="122"/>
      <c r="R218" s="122"/>
      <c r="S218" s="122"/>
      <c r="T218" s="122"/>
      <c r="U218" s="122"/>
      <c r="V218" s="122"/>
      <c r="W218" s="122"/>
      <c r="X218" s="722"/>
      <c r="Y218" s="722"/>
      <c r="Z218" s="722"/>
      <c r="AA218" s="722"/>
      <c r="AB218" s="722"/>
      <c r="AC218" s="722"/>
      <c r="AD218" s="722"/>
      <c r="AE218" s="722"/>
      <c r="AF218" s="722"/>
      <c r="AG218" s="722"/>
      <c r="AH218" s="722"/>
      <c r="AI218" s="722"/>
      <c r="AJ218" s="722"/>
    </row>
    <row r="219" spans="1:83" s="800" customFormat="1" ht="22.5">
      <c r="A219" s="1238">
        <v>1</v>
      </c>
      <c r="B219" s="884"/>
      <c r="C219" s="884"/>
      <c r="D219" s="884"/>
      <c r="E219" s="885"/>
      <c r="F219" s="886"/>
      <c r="G219" s="886"/>
      <c r="H219" s="886"/>
      <c r="I219" s="887"/>
      <c r="J219" s="882"/>
      <c r="K219" s="889"/>
      <c r="L219" s="782">
        <f>mergeValue(A219)</f>
        <v>1</v>
      </c>
      <c r="M219" s="642" t="s">
        <v>20</v>
      </c>
      <c r="N219" s="647"/>
      <c r="O219" s="1295"/>
      <c r="P219" s="1296"/>
      <c r="Q219" s="1296"/>
      <c r="R219" s="1296"/>
      <c r="S219" s="1296"/>
      <c r="T219" s="1296"/>
      <c r="U219" s="1296"/>
      <c r="V219" s="1297"/>
      <c r="W219" s="631" t="s">
        <v>476</v>
      </c>
      <c r="X219" s="809"/>
      <c r="Y219" s="830"/>
      <c r="Z219" s="830" t="str">
        <f t="shared" ref="Z219:Z232" si="3">IF(M219="","",M219 )</f>
        <v>Наименование тарифа</v>
      </c>
      <c r="AA219" s="830"/>
      <c r="AB219" s="830"/>
      <c r="AC219" s="830"/>
      <c r="AD219" s="809"/>
      <c r="AE219" s="809"/>
      <c r="AF219" s="809"/>
      <c r="AG219" s="809"/>
      <c r="AH219" s="809"/>
      <c r="AI219" s="809"/>
      <c r="AJ219" s="809"/>
    </row>
    <row r="220" spans="1:83" s="800" customFormat="1" ht="22.5">
      <c r="A220" s="1238"/>
      <c r="B220" s="1238">
        <v>1</v>
      </c>
      <c r="C220" s="884"/>
      <c r="D220" s="884"/>
      <c r="E220" s="886"/>
      <c r="F220" s="886"/>
      <c r="G220" s="886"/>
      <c r="H220" s="886"/>
      <c r="I220" s="881"/>
      <c r="J220" s="880"/>
      <c r="K220" s="883"/>
      <c r="L220" s="782" t="str">
        <f>mergeValue(A220) &amp;"."&amp; mergeValue(B220)</f>
        <v>1.1</v>
      </c>
      <c r="M220" s="693" t="s">
        <v>16</v>
      </c>
      <c r="N220" s="647"/>
      <c r="O220" s="1295"/>
      <c r="P220" s="1296"/>
      <c r="Q220" s="1296"/>
      <c r="R220" s="1296"/>
      <c r="S220" s="1296"/>
      <c r="T220" s="1296"/>
      <c r="U220" s="1296"/>
      <c r="V220" s="1297"/>
      <c r="W220" s="631" t="s">
        <v>477</v>
      </c>
      <c r="X220" s="809"/>
      <c r="Y220" s="830"/>
      <c r="Z220" s="830" t="str">
        <f t="shared" si="3"/>
        <v>Территория действия тарифа</v>
      </c>
      <c r="AA220" s="830"/>
      <c r="AB220" s="830"/>
      <c r="AC220" s="830"/>
      <c r="AD220" s="809"/>
      <c r="AE220" s="809"/>
      <c r="AF220" s="809"/>
      <c r="AG220" s="809"/>
      <c r="AH220" s="809"/>
      <c r="AI220" s="809"/>
      <c r="AJ220" s="809"/>
    </row>
    <row r="221" spans="1:83" s="800" customFormat="1" ht="22.5">
      <c r="A221" s="1238"/>
      <c r="B221" s="1238"/>
      <c r="C221" s="1238">
        <v>1</v>
      </c>
      <c r="D221" s="884"/>
      <c r="E221" s="886"/>
      <c r="F221" s="886"/>
      <c r="G221" s="886"/>
      <c r="H221" s="886"/>
      <c r="I221" s="888"/>
      <c r="J221" s="880"/>
      <c r="K221" s="883"/>
      <c r="L221" s="782" t="str">
        <f>mergeValue(A221) &amp;"."&amp; mergeValue(B221)&amp;"."&amp; mergeValue(C221)</f>
        <v>1.1.1</v>
      </c>
      <c r="M221" s="694" t="s">
        <v>7</v>
      </c>
      <c r="N221" s="647"/>
      <c r="O221" s="1295"/>
      <c r="P221" s="1296"/>
      <c r="Q221" s="1296"/>
      <c r="R221" s="1296"/>
      <c r="S221" s="1296"/>
      <c r="T221" s="1296"/>
      <c r="U221" s="1296"/>
      <c r="V221" s="1297"/>
      <c r="W221" s="631" t="s">
        <v>633</v>
      </c>
      <c r="X221" s="809"/>
      <c r="Y221" s="830"/>
      <c r="Z221" s="830" t="str">
        <f t="shared" si="3"/>
        <v xml:space="preserve">Наименование системы теплоснабжения </v>
      </c>
      <c r="AA221" s="830"/>
      <c r="AB221" s="830"/>
      <c r="AC221" s="830"/>
      <c r="AD221" s="809"/>
      <c r="AE221" s="809"/>
      <c r="AF221" s="809"/>
      <c r="AG221" s="809"/>
      <c r="AH221" s="809"/>
      <c r="AI221" s="809"/>
      <c r="AJ221" s="809"/>
    </row>
    <row r="222" spans="1:83" s="800" customFormat="1" ht="22.5">
      <c r="A222" s="1238"/>
      <c r="B222" s="1238"/>
      <c r="C222" s="1238"/>
      <c r="D222" s="1238">
        <v>1</v>
      </c>
      <c r="E222" s="886"/>
      <c r="F222" s="886"/>
      <c r="G222" s="886"/>
      <c r="H222" s="886"/>
      <c r="I222" s="888"/>
      <c r="J222" s="880"/>
      <c r="K222" s="883"/>
      <c r="L222" s="782" t="str">
        <f>mergeValue(A222) &amp;"."&amp; mergeValue(B222)&amp;"."&amp; mergeValue(C222)&amp;"."&amp; mergeValue(D222)</f>
        <v>1.1.1.1</v>
      </c>
      <c r="M222" s="695" t="s">
        <v>22</v>
      </c>
      <c r="N222" s="647"/>
      <c r="O222" s="1295"/>
      <c r="P222" s="1296"/>
      <c r="Q222" s="1296"/>
      <c r="R222" s="1296"/>
      <c r="S222" s="1296"/>
      <c r="T222" s="1296"/>
      <c r="U222" s="1296"/>
      <c r="V222" s="1297"/>
      <c r="W222" s="631" t="s">
        <v>634</v>
      </c>
      <c r="X222" s="809"/>
      <c r="Y222" s="830"/>
      <c r="Z222" s="830" t="str">
        <f t="shared" si="3"/>
        <v xml:space="preserve">Источник тепловой энергии  </v>
      </c>
      <c r="AA222" s="830"/>
      <c r="AB222" s="830"/>
      <c r="AC222" s="830"/>
      <c r="AD222" s="809"/>
      <c r="AE222" s="809"/>
      <c r="AF222" s="809"/>
      <c r="AG222" s="809"/>
      <c r="AH222" s="809"/>
      <c r="AI222" s="809"/>
      <c r="AJ222" s="809"/>
    </row>
    <row r="223" spans="1:83" s="800" customFormat="1" ht="101.25">
      <c r="A223" s="1238"/>
      <c r="B223" s="1238"/>
      <c r="C223" s="1238"/>
      <c r="D223" s="1238"/>
      <c r="E223" s="1238">
        <v>1</v>
      </c>
      <c r="F223" s="886"/>
      <c r="G223" s="886"/>
      <c r="H223" s="884">
        <v>1</v>
      </c>
      <c r="I223" s="1238">
        <v>1</v>
      </c>
      <c r="J223" s="886"/>
      <c r="K223" s="891"/>
      <c r="L223" s="782" t="str">
        <f>mergeValue(A223) &amp;"."&amp; mergeValue(B223)&amp;"."&amp; mergeValue(C223)&amp;"."&amp; mergeValue(D223)&amp;"."&amp; mergeValue(E223)</f>
        <v>1.1.1.1.1</v>
      </c>
      <c r="M223" s="555" t="s">
        <v>9</v>
      </c>
      <c r="N223" s="647"/>
      <c r="O223" s="1241"/>
      <c r="P223" s="1242"/>
      <c r="Q223" s="1242"/>
      <c r="R223" s="1242"/>
      <c r="S223" s="1242"/>
      <c r="T223" s="1242"/>
      <c r="U223" s="1242"/>
      <c r="V223" s="1243"/>
      <c r="W223" s="631" t="s">
        <v>638</v>
      </c>
      <c r="X223" s="809"/>
      <c r="Y223" s="830"/>
      <c r="Z223" s="830" t="str">
        <f t="shared" si="3"/>
        <v>Схема подключения теплопотребляющей установки к коллектору источника тепловой энергии</v>
      </c>
      <c r="AA223" s="830"/>
      <c r="AB223" s="830"/>
      <c r="AC223" s="830"/>
      <c r="AD223" s="809"/>
      <c r="AE223" s="809"/>
      <c r="AF223" s="809"/>
      <c r="AG223" s="809"/>
      <c r="AH223" s="809"/>
      <c r="AI223" s="809"/>
      <c r="AJ223" s="809"/>
    </row>
    <row r="224" spans="1:83" s="800" customFormat="1" ht="90">
      <c r="A224" s="1238"/>
      <c r="B224" s="1238"/>
      <c r="C224" s="1238"/>
      <c r="D224" s="1238"/>
      <c r="E224" s="1238"/>
      <c r="F224" s="1238">
        <v>1</v>
      </c>
      <c r="G224" s="884"/>
      <c r="H224" s="884"/>
      <c r="I224" s="1238"/>
      <c r="J224" s="1238">
        <v>1</v>
      </c>
      <c r="K224" s="892"/>
      <c r="L224" s="782" t="str">
        <f>mergeValue(A224) &amp;"."&amp; mergeValue(B224)&amp;"."&amp; mergeValue(C224)&amp;"."&amp; mergeValue(D224)&amp;"."&amp; mergeValue(E224)&amp;"."&amp; mergeValue(F224)</f>
        <v>1.1.1.1.1.1</v>
      </c>
      <c r="M224" s="556" t="s">
        <v>10</v>
      </c>
      <c r="N224" s="647"/>
      <c r="O224" s="1241"/>
      <c r="P224" s="1242"/>
      <c r="Q224" s="1242"/>
      <c r="R224" s="1242"/>
      <c r="S224" s="1242"/>
      <c r="T224" s="1242"/>
      <c r="U224" s="1242"/>
      <c r="V224" s="1243"/>
      <c r="W224" s="631" t="s">
        <v>636</v>
      </c>
      <c r="X224" s="809"/>
      <c r="Y224" s="830"/>
      <c r="Z224" s="830" t="str">
        <f t="shared" si="3"/>
        <v>Группа потребителей</v>
      </c>
      <c r="AA224" s="830"/>
      <c r="AB224" s="830"/>
      <c r="AC224" s="830"/>
      <c r="AD224" s="809"/>
      <c r="AE224" s="809"/>
      <c r="AF224" s="809"/>
      <c r="AG224" s="809"/>
      <c r="AH224" s="809"/>
      <c r="AI224" s="809"/>
      <c r="AJ224" s="809"/>
    </row>
    <row r="225" spans="1:36" s="800" customFormat="1" ht="195.75" customHeight="1">
      <c r="A225" s="1238"/>
      <c r="B225" s="1238"/>
      <c r="C225" s="1238"/>
      <c r="D225" s="1238"/>
      <c r="E225" s="1238"/>
      <c r="F225" s="1238"/>
      <c r="G225" s="884">
        <v>1</v>
      </c>
      <c r="H225" s="884"/>
      <c r="I225" s="1238"/>
      <c r="J225" s="1238"/>
      <c r="K225" s="892">
        <v>1</v>
      </c>
      <c r="L225" s="782" t="str">
        <f>mergeValue(A225) &amp;"."&amp; mergeValue(B225)&amp;"."&amp; mergeValue(C225)&amp;"."&amp; mergeValue(D225)&amp;"."&amp; mergeValue(E225)&amp;"."&amp; mergeValue(F225)&amp;"."&amp; mergeValue(G225)</f>
        <v>1.1.1.1.1.1.1</v>
      </c>
      <c r="M225" s="1066"/>
      <c r="N225" s="647"/>
      <c r="O225" s="764"/>
      <c r="P225" s="764"/>
      <c r="Q225" s="764"/>
      <c r="R225" s="1233"/>
      <c r="S225" s="1234" t="s">
        <v>83</v>
      </c>
      <c r="T225" s="1233"/>
      <c r="U225" s="1234" t="s">
        <v>83</v>
      </c>
      <c r="V225" s="764"/>
      <c r="W225" s="1208" t="s">
        <v>655</v>
      </c>
      <c r="X225" s="809" t="str">
        <f>strCheckDate(O226:V226)</f>
        <v/>
      </c>
      <c r="Y225" s="830"/>
      <c r="Z225" s="830" t="str">
        <f t="shared" si="3"/>
        <v/>
      </c>
      <c r="AA225" s="830"/>
      <c r="AB225" s="830"/>
      <c r="AC225" s="830"/>
      <c r="AD225" s="809"/>
      <c r="AE225" s="809"/>
      <c r="AF225" s="809"/>
      <c r="AG225" s="809"/>
      <c r="AH225" s="809"/>
      <c r="AI225" s="809"/>
      <c r="AJ225" s="809"/>
    </row>
    <row r="226" spans="1:36" s="800" customFormat="1" ht="14.25" hidden="1" customHeight="1">
      <c r="A226" s="1238"/>
      <c r="B226" s="1238"/>
      <c r="C226" s="1238"/>
      <c r="D226" s="1238"/>
      <c r="E226" s="1238"/>
      <c r="F226" s="1238"/>
      <c r="G226" s="884"/>
      <c r="H226" s="884"/>
      <c r="I226" s="1238"/>
      <c r="J226" s="1238"/>
      <c r="K226" s="892"/>
      <c r="L226" s="801"/>
      <c r="M226" s="647"/>
      <c r="N226" s="647"/>
      <c r="O226" s="764"/>
      <c r="P226" s="764"/>
      <c r="Q226" s="770" t="str">
        <f>R225 &amp; "-" &amp; T225</f>
        <v>-</v>
      </c>
      <c r="R226" s="1233"/>
      <c r="S226" s="1234"/>
      <c r="T226" s="1233"/>
      <c r="U226" s="1234"/>
      <c r="V226" s="764"/>
      <c r="W226" s="1208"/>
      <c r="X226" s="809"/>
      <c r="Y226" s="830"/>
      <c r="Z226" s="830" t="str">
        <f t="shared" si="3"/>
        <v/>
      </c>
      <c r="AA226" s="830"/>
      <c r="AB226" s="830"/>
      <c r="AC226" s="830"/>
      <c r="AD226" s="809"/>
      <c r="AE226" s="809"/>
      <c r="AF226" s="809"/>
      <c r="AG226" s="809"/>
      <c r="AH226" s="809"/>
      <c r="AI226" s="809"/>
      <c r="AJ226" s="809"/>
    </row>
    <row r="227" spans="1:36" s="800" customFormat="1" ht="15" customHeight="1">
      <c r="A227" s="1238"/>
      <c r="B227" s="1238"/>
      <c r="C227" s="1238"/>
      <c r="D227" s="1238"/>
      <c r="E227" s="1238"/>
      <c r="F227" s="1238"/>
      <c r="G227" s="886"/>
      <c r="H227" s="884"/>
      <c r="I227" s="1238"/>
      <c r="J227" s="1238"/>
      <c r="K227" s="891"/>
      <c r="L227" s="689"/>
      <c r="M227" s="558" t="s">
        <v>25</v>
      </c>
      <c r="N227" s="766"/>
      <c r="O227" s="766"/>
      <c r="P227" s="766"/>
      <c r="Q227" s="766"/>
      <c r="R227" s="766"/>
      <c r="S227" s="766"/>
      <c r="T227" s="766"/>
      <c r="U227" s="766"/>
      <c r="V227" s="763"/>
      <c r="W227" s="1208"/>
      <c r="X227" s="809"/>
      <c r="Y227" s="830"/>
      <c r="Z227" s="830" t="str">
        <f t="shared" si="3"/>
        <v>Добавить вид теплоносителя (параметры теплоносителя)</v>
      </c>
      <c r="AA227" s="830"/>
      <c r="AB227" s="830"/>
      <c r="AC227" s="830"/>
      <c r="AD227" s="809"/>
      <c r="AE227" s="809"/>
      <c r="AF227" s="809"/>
      <c r="AG227" s="809"/>
      <c r="AH227" s="809"/>
      <c r="AI227" s="809"/>
      <c r="AJ227" s="809"/>
    </row>
    <row r="228" spans="1:36" s="800" customFormat="1" ht="15" customHeight="1">
      <c r="A228" s="1238"/>
      <c r="B228" s="1238"/>
      <c r="C228" s="1238"/>
      <c r="D228" s="1238"/>
      <c r="E228" s="1238"/>
      <c r="F228" s="886"/>
      <c r="G228" s="886"/>
      <c r="H228" s="884"/>
      <c r="I228" s="1238"/>
      <c r="J228" s="886"/>
      <c r="K228" s="891"/>
      <c r="L228" s="689"/>
      <c r="M228" s="557" t="s">
        <v>11</v>
      </c>
      <c r="N228" s="766"/>
      <c r="O228" s="766"/>
      <c r="P228" s="766"/>
      <c r="Q228" s="766"/>
      <c r="R228" s="766"/>
      <c r="S228" s="766"/>
      <c r="T228" s="766"/>
      <c r="U228" s="765"/>
      <c r="V228" s="766"/>
      <c r="W228" s="666"/>
      <c r="X228" s="809"/>
      <c r="Y228" s="830"/>
      <c r="Z228" s="830" t="str">
        <f t="shared" si="3"/>
        <v>Добавить группу потребителей</v>
      </c>
      <c r="AA228" s="830"/>
      <c r="AB228" s="830"/>
      <c r="AC228" s="830"/>
      <c r="AD228" s="809"/>
      <c r="AE228" s="809"/>
      <c r="AF228" s="809"/>
      <c r="AG228" s="809"/>
      <c r="AH228" s="809"/>
      <c r="AI228" s="809"/>
      <c r="AJ228" s="809"/>
    </row>
    <row r="229" spans="1:36" s="800" customFormat="1" ht="15" customHeight="1">
      <c r="A229" s="1238"/>
      <c r="B229" s="1238"/>
      <c r="C229" s="1238"/>
      <c r="D229" s="1238"/>
      <c r="E229" s="890"/>
      <c r="F229" s="886"/>
      <c r="G229" s="886"/>
      <c r="H229" s="886"/>
      <c r="I229" s="882"/>
      <c r="J229" s="879"/>
      <c r="K229" s="889"/>
      <c r="L229" s="689"/>
      <c r="M229" s="761" t="s">
        <v>12</v>
      </c>
      <c r="N229" s="766"/>
      <c r="O229" s="766"/>
      <c r="P229" s="766"/>
      <c r="Q229" s="766"/>
      <c r="R229" s="766"/>
      <c r="S229" s="766"/>
      <c r="T229" s="766"/>
      <c r="U229" s="765"/>
      <c r="V229" s="766"/>
      <c r="W229" s="666"/>
      <c r="X229" s="809"/>
      <c r="Y229" s="830"/>
      <c r="Z229" s="830" t="str">
        <f t="shared" si="3"/>
        <v>Добавить схему подключения</v>
      </c>
      <c r="AA229" s="830"/>
      <c r="AB229" s="830"/>
      <c r="AC229" s="830"/>
      <c r="AD229" s="809"/>
      <c r="AE229" s="809"/>
      <c r="AF229" s="809"/>
      <c r="AG229" s="809"/>
      <c r="AH229" s="809"/>
      <c r="AI229" s="809"/>
      <c r="AJ229" s="809"/>
    </row>
    <row r="230" spans="1:36" s="800" customFormat="1" ht="15" customHeight="1">
      <c r="A230" s="1238"/>
      <c r="B230" s="1238"/>
      <c r="C230" s="1238"/>
      <c r="D230" s="890"/>
      <c r="E230" s="890"/>
      <c r="F230" s="886"/>
      <c r="G230" s="886"/>
      <c r="H230" s="886"/>
      <c r="I230" s="882"/>
      <c r="J230" s="879"/>
      <c r="K230" s="889"/>
      <c r="L230" s="689"/>
      <c r="M230" s="760" t="s">
        <v>17</v>
      </c>
      <c r="N230" s="766"/>
      <c r="O230" s="766"/>
      <c r="P230" s="766"/>
      <c r="Q230" s="766"/>
      <c r="R230" s="766"/>
      <c r="S230" s="766"/>
      <c r="T230" s="766"/>
      <c r="U230" s="765"/>
      <c r="V230" s="766"/>
      <c r="W230" s="666"/>
      <c r="X230" s="809"/>
      <c r="Y230" s="830"/>
      <c r="Z230" s="830" t="str">
        <f t="shared" si="3"/>
        <v>Добавить источник тепловой энергии</v>
      </c>
      <c r="AA230" s="830"/>
      <c r="AB230" s="830"/>
      <c r="AC230" s="830"/>
      <c r="AD230" s="809"/>
      <c r="AE230" s="809"/>
      <c r="AF230" s="809"/>
      <c r="AG230" s="809"/>
      <c r="AH230" s="809"/>
      <c r="AI230" s="809"/>
      <c r="AJ230" s="809"/>
    </row>
    <row r="231" spans="1:36" s="800" customFormat="1" ht="15" customHeight="1">
      <c r="A231" s="1238"/>
      <c r="B231" s="1238"/>
      <c r="C231" s="890"/>
      <c r="D231" s="890"/>
      <c r="E231" s="890"/>
      <c r="F231" s="890"/>
      <c r="G231" s="895"/>
      <c r="H231" s="882"/>
      <c r="I231" s="893"/>
      <c r="J231" s="879"/>
      <c r="K231" s="894"/>
      <c r="L231" s="689"/>
      <c r="M231" s="759" t="s">
        <v>18</v>
      </c>
      <c r="N231" s="766"/>
      <c r="O231" s="766"/>
      <c r="P231" s="766"/>
      <c r="Q231" s="766"/>
      <c r="R231" s="766"/>
      <c r="S231" s="766"/>
      <c r="T231" s="766"/>
      <c r="U231" s="765"/>
      <c r="V231" s="766"/>
      <c r="W231" s="666"/>
      <c r="X231" s="809"/>
      <c r="Y231" s="830"/>
      <c r="Z231" s="830" t="str">
        <f t="shared" si="3"/>
        <v>Добавить наименование системы теплоснабжения</v>
      </c>
      <c r="AA231" s="830"/>
      <c r="AB231" s="830"/>
      <c r="AC231" s="830"/>
      <c r="AD231" s="809"/>
      <c r="AE231" s="809"/>
      <c r="AF231" s="809"/>
      <c r="AG231" s="809"/>
      <c r="AH231" s="809"/>
      <c r="AI231" s="809"/>
      <c r="AJ231" s="809"/>
    </row>
    <row r="232" spans="1:36" s="800" customFormat="1" ht="15" customHeight="1">
      <c r="A232" s="1238"/>
      <c r="B232" s="890"/>
      <c r="C232" s="890"/>
      <c r="D232" s="890"/>
      <c r="E232" s="890"/>
      <c r="F232" s="890"/>
      <c r="G232" s="895"/>
      <c r="H232" s="882"/>
      <c r="I232" s="882"/>
      <c r="J232" s="879"/>
      <c r="K232" s="889"/>
      <c r="L232" s="689"/>
      <c r="M232" s="734" t="s">
        <v>19</v>
      </c>
      <c r="N232" s="766"/>
      <c r="O232" s="766"/>
      <c r="P232" s="766"/>
      <c r="Q232" s="766"/>
      <c r="R232" s="766"/>
      <c r="S232" s="766"/>
      <c r="T232" s="766"/>
      <c r="U232" s="765"/>
      <c r="V232" s="766"/>
      <c r="W232" s="666"/>
      <c r="X232" s="809"/>
      <c r="Y232" s="830"/>
      <c r="Z232" s="830" t="str">
        <f t="shared" si="3"/>
        <v>Добавить территорию действия тарифа</v>
      </c>
      <c r="AA232" s="830"/>
      <c r="AB232" s="830"/>
      <c r="AC232" s="830"/>
      <c r="AD232" s="809"/>
      <c r="AE232" s="809"/>
      <c r="AF232" s="809"/>
      <c r="AG232" s="809"/>
      <c r="AH232" s="809"/>
      <c r="AI232" s="809"/>
      <c r="AJ232" s="809"/>
    </row>
    <row r="233" spans="1:36" s="743" customFormat="1" ht="15" customHeight="1">
      <c r="A233" s="878"/>
      <c r="B233" s="878"/>
      <c r="C233" s="878"/>
      <c r="D233" s="878"/>
      <c r="E233" s="878"/>
      <c r="F233" s="878"/>
      <c r="G233" s="878"/>
      <c r="H233" s="878"/>
      <c r="I233" s="878"/>
      <c r="J233" s="878"/>
      <c r="K233" s="878"/>
      <c r="L233" s="494"/>
      <c r="M233" s="737" t="s">
        <v>308</v>
      </c>
      <c r="N233" s="766"/>
      <c r="O233" s="766"/>
      <c r="P233" s="766"/>
      <c r="Q233" s="766"/>
      <c r="R233" s="766"/>
      <c r="S233" s="766"/>
      <c r="T233" s="766"/>
      <c r="U233" s="765"/>
      <c r="V233" s="766"/>
      <c r="W233" s="766"/>
      <c r="X233" s="766"/>
      <c r="Y233" s="766"/>
      <c r="Z233" s="766"/>
      <c r="AA233" s="766"/>
      <c r="AB233" s="765"/>
      <c r="AC233" s="766"/>
      <c r="AD233" s="666"/>
      <c r="AE233" s="722"/>
      <c r="AF233" s="722"/>
      <c r="AG233" s="722"/>
      <c r="AH233" s="722"/>
    </row>
    <row r="234" spans="1:36" s="990" customFormat="1" ht="18.75" customHeight="1">
      <c r="X234" s="1011"/>
      <c r="Y234" s="1011"/>
      <c r="Z234" s="1011"/>
      <c r="AA234" s="1011"/>
      <c r="AB234" s="1011"/>
      <c r="AC234" s="1011"/>
      <c r="AD234" s="1011"/>
      <c r="AE234" s="1011"/>
      <c r="AF234" s="1011"/>
      <c r="AG234" s="1011"/>
      <c r="AH234" s="1011"/>
      <c r="AI234" s="1011"/>
      <c r="AJ234" s="1011"/>
    </row>
    <row r="235" spans="1:36" s="35" customFormat="1" ht="17.100000000000001" customHeight="1">
      <c r="G235" s="35" t="s">
        <v>13</v>
      </c>
      <c r="I235" s="35" t="s">
        <v>211</v>
      </c>
      <c r="V235" s="158"/>
      <c r="X235" s="217"/>
      <c r="Y235" s="217"/>
      <c r="Z235" s="217"/>
      <c r="AA235" s="217"/>
      <c r="AB235" s="217"/>
      <c r="AC235" s="217"/>
      <c r="AD235" s="217"/>
      <c r="AE235" s="217"/>
      <c r="AF235" s="217"/>
      <c r="AG235" s="217"/>
      <c r="AH235" s="217"/>
      <c r="AI235" s="217"/>
      <c r="AJ235" s="217"/>
    </row>
    <row r="236" spans="1:36" s="990" customFormat="1" ht="17.100000000000001" customHeight="1">
      <c r="L236" s="122"/>
      <c r="M236" s="122"/>
      <c r="N236" s="122"/>
      <c r="O236" s="122"/>
      <c r="P236" s="122"/>
      <c r="Q236" s="122"/>
      <c r="R236" s="122"/>
      <c r="S236" s="122"/>
      <c r="T236" s="122"/>
      <c r="U236" s="122"/>
      <c r="V236" s="122"/>
      <c r="W236" s="122"/>
      <c r="X236" s="1011"/>
      <c r="Y236" s="1011"/>
      <c r="Z236" s="1011"/>
      <c r="AA236" s="1011"/>
      <c r="AB236" s="1011"/>
      <c r="AC236" s="1011"/>
      <c r="AD236" s="1011"/>
      <c r="AE236" s="1011"/>
      <c r="AF236" s="1011"/>
      <c r="AG236" s="1011"/>
      <c r="AH236" s="1011"/>
      <c r="AI236" s="1011"/>
      <c r="AJ236" s="1011"/>
    </row>
    <row r="237" spans="1:36" s="991" customFormat="1" ht="22.5">
      <c r="A237" s="1238">
        <v>1</v>
      </c>
      <c r="B237" s="1016"/>
      <c r="C237" s="1016"/>
      <c r="D237" s="1016"/>
      <c r="E237" s="982"/>
      <c r="F237" s="1027"/>
      <c r="G237" s="1027"/>
      <c r="H237" s="1027"/>
      <c r="I237" s="984"/>
      <c r="J237" s="980"/>
      <c r="K237" s="964"/>
      <c r="L237" s="1031">
        <f>mergeValue(A237)</f>
        <v>1</v>
      </c>
      <c r="M237" s="642" t="s">
        <v>20</v>
      </c>
      <c r="N237" s="647"/>
      <c r="O237" s="1295"/>
      <c r="P237" s="1296"/>
      <c r="Q237" s="1296"/>
      <c r="R237" s="1296"/>
      <c r="S237" s="1296"/>
      <c r="T237" s="1296"/>
      <c r="U237" s="1296"/>
      <c r="V237" s="1297"/>
      <c r="W237" s="631" t="s">
        <v>476</v>
      </c>
      <c r="X237" s="1009"/>
      <c r="Y237" s="830"/>
      <c r="Z237" s="830" t="str">
        <f t="shared" ref="Z237:Z250" si="4">IF(M237="","",M237 )</f>
        <v>Наименование тарифа</v>
      </c>
      <c r="AA237" s="830"/>
      <c r="AB237" s="830"/>
      <c r="AC237" s="830"/>
      <c r="AD237" s="1009"/>
      <c r="AE237" s="1009"/>
      <c r="AF237" s="1009"/>
      <c r="AG237" s="1009"/>
      <c r="AH237" s="1009"/>
      <c r="AI237" s="1009"/>
      <c r="AJ237" s="1009"/>
    </row>
    <row r="238" spans="1:36" s="991" customFormat="1" ht="22.5">
      <c r="A238" s="1238"/>
      <c r="B238" s="1238">
        <v>1</v>
      </c>
      <c r="C238" s="1016"/>
      <c r="D238" s="1016"/>
      <c r="E238" s="1027"/>
      <c r="F238" s="1027"/>
      <c r="G238" s="1027"/>
      <c r="H238" s="1027"/>
      <c r="I238" s="1022"/>
      <c r="J238" s="955"/>
      <c r="K238" s="958"/>
      <c r="L238" s="1031" t="str">
        <f>mergeValue(A238) &amp;"."&amp; mergeValue(B238)</f>
        <v>1.1</v>
      </c>
      <c r="M238" s="693" t="s">
        <v>16</v>
      </c>
      <c r="N238" s="647"/>
      <c r="O238" s="1295"/>
      <c r="P238" s="1296"/>
      <c r="Q238" s="1296"/>
      <c r="R238" s="1296"/>
      <c r="S238" s="1296"/>
      <c r="T238" s="1296"/>
      <c r="U238" s="1296"/>
      <c r="V238" s="1297"/>
      <c r="W238" s="631" t="s">
        <v>477</v>
      </c>
      <c r="X238" s="1009"/>
      <c r="Y238" s="830"/>
      <c r="Z238" s="830" t="str">
        <f t="shared" si="4"/>
        <v>Территория действия тарифа</v>
      </c>
      <c r="AA238" s="830"/>
      <c r="AB238" s="830"/>
      <c r="AC238" s="830"/>
      <c r="AD238" s="1009"/>
      <c r="AE238" s="1009"/>
      <c r="AF238" s="1009"/>
      <c r="AG238" s="1009"/>
      <c r="AH238" s="1009"/>
      <c r="AI238" s="1009"/>
      <c r="AJ238" s="1009"/>
    </row>
    <row r="239" spans="1:36" s="991" customFormat="1" ht="22.5">
      <c r="A239" s="1238"/>
      <c r="B239" s="1238"/>
      <c r="C239" s="1238">
        <v>1</v>
      </c>
      <c r="D239" s="1016"/>
      <c r="E239" s="1027"/>
      <c r="F239" s="1027"/>
      <c r="G239" s="1027"/>
      <c r="H239" s="1027"/>
      <c r="I239" s="963"/>
      <c r="J239" s="955"/>
      <c r="K239" s="958"/>
      <c r="L239" s="1031" t="str">
        <f>mergeValue(A239) &amp;"."&amp; mergeValue(B239)&amp;"."&amp; mergeValue(C239)</f>
        <v>1.1.1</v>
      </c>
      <c r="M239" s="694" t="s">
        <v>7</v>
      </c>
      <c r="N239" s="647"/>
      <c r="O239" s="1295"/>
      <c r="P239" s="1296"/>
      <c r="Q239" s="1296"/>
      <c r="R239" s="1296"/>
      <c r="S239" s="1296"/>
      <c r="T239" s="1296"/>
      <c r="U239" s="1296"/>
      <c r="V239" s="1297"/>
      <c r="W239" s="631" t="s">
        <v>633</v>
      </c>
      <c r="X239" s="1009"/>
      <c r="Y239" s="830"/>
      <c r="Z239" s="830" t="str">
        <f t="shared" si="4"/>
        <v xml:space="preserve">Наименование системы теплоснабжения </v>
      </c>
      <c r="AA239" s="830"/>
      <c r="AB239" s="830"/>
      <c r="AC239" s="830"/>
      <c r="AD239" s="1009"/>
      <c r="AE239" s="1009"/>
      <c r="AF239" s="1009"/>
      <c r="AG239" s="1009"/>
      <c r="AH239" s="1009"/>
      <c r="AI239" s="1009"/>
      <c r="AJ239" s="1009"/>
    </row>
    <row r="240" spans="1:36" s="991" customFormat="1" ht="22.5">
      <c r="A240" s="1238"/>
      <c r="B240" s="1238"/>
      <c r="C240" s="1238"/>
      <c r="D240" s="1238">
        <v>1</v>
      </c>
      <c r="E240" s="1027"/>
      <c r="F240" s="1027"/>
      <c r="G240" s="1027"/>
      <c r="H240" s="1027"/>
      <c r="I240" s="963"/>
      <c r="J240" s="955"/>
      <c r="K240" s="958"/>
      <c r="L240" s="1031" t="str">
        <f>mergeValue(A240) &amp;"."&amp; mergeValue(B240)&amp;"."&amp; mergeValue(C240)&amp;"."&amp; mergeValue(D240)</f>
        <v>1.1.1.1</v>
      </c>
      <c r="M240" s="695" t="s">
        <v>22</v>
      </c>
      <c r="N240" s="647"/>
      <c r="O240" s="1295"/>
      <c r="P240" s="1296"/>
      <c r="Q240" s="1296"/>
      <c r="R240" s="1296"/>
      <c r="S240" s="1296"/>
      <c r="T240" s="1296"/>
      <c r="U240" s="1296"/>
      <c r="V240" s="1297"/>
      <c r="W240" s="631" t="s">
        <v>634</v>
      </c>
      <c r="X240" s="1009"/>
      <c r="Y240" s="830"/>
      <c r="Z240" s="830" t="str">
        <f t="shared" si="4"/>
        <v xml:space="preserve">Источник тепловой энергии  </v>
      </c>
      <c r="AA240" s="830"/>
      <c r="AB240" s="830"/>
      <c r="AC240" s="830"/>
      <c r="AD240" s="1009"/>
      <c r="AE240" s="1009"/>
      <c r="AF240" s="1009"/>
      <c r="AG240" s="1009"/>
      <c r="AH240" s="1009"/>
      <c r="AI240" s="1009"/>
      <c r="AJ240" s="1009"/>
    </row>
    <row r="241" spans="1:36" s="991" customFormat="1" ht="101.25">
      <c r="A241" s="1238"/>
      <c r="B241" s="1238"/>
      <c r="C241" s="1238"/>
      <c r="D241" s="1238"/>
      <c r="E241" s="1238">
        <v>1</v>
      </c>
      <c r="F241" s="1027"/>
      <c r="G241" s="1027"/>
      <c r="H241" s="1016">
        <v>1</v>
      </c>
      <c r="I241" s="1238">
        <v>1</v>
      </c>
      <c r="J241" s="1027"/>
      <c r="K241" s="966"/>
      <c r="L241" s="1031" t="str">
        <f>mergeValue(A241) &amp;"."&amp; mergeValue(B241)&amp;"."&amp; mergeValue(C241)&amp;"."&amp; mergeValue(D241)&amp;"."&amp; mergeValue(E241)</f>
        <v>1.1.1.1.1</v>
      </c>
      <c r="M241" s="555" t="s">
        <v>9</v>
      </c>
      <c r="N241" s="647"/>
      <c r="O241" s="1241"/>
      <c r="P241" s="1242"/>
      <c r="Q241" s="1242"/>
      <c r="R241" s="1242"/>
      <c r="S241" s="1242"/>
      <c r="T241" s="1242"/>
      <c r="U241" s="1242"/>
      <c r="V241" s="1243"/>
      <c r="W241" s="631" t="s">
        <v>638</v>
      </c>
      <c r="X241" s="1009"/>
      <c r="Y241" s="830"/>
      <c r="Z241" s="830" t="str">
        <f t="shared" si="4"/>
        <v>Схема подключения теплопотребляющей установки к коллектору источника тепловой энергии</v>
      </c>
      <c r="AA241" s="830"/>
      <c r="AB241" s="830"/>
      <c r="AC241" s="830"/>
      <c r="AD241" s="1009"/>
      <c r="AE241" s="1009"/>
      <c r="AF241" s="1009"/>
      <c r="AG241" s="1009"/>
      <c r="AH241" s="1009"/>
      <c r="AI241" s="1009"/>
      <c r="AJ241" s="1009"/>
    </row>
    <row r="242" spans="1:36" s="991" customFormat="1" ht="90">
      <c r="A242" s="1238"/>
      <c r="B242" s="1238"/>
      <c r="C242" s="1238"/>
      <c r="D242" s="1238"/>
      <c r="E242" s="1238"/>
      <c r="F242" s="1238">
        <v>1</v>
      </c>
      <c r="G242" s="1016"/>
      <c r="H242" s="1016"/>
      <c r="I242" s="1238"/>
      <c r="J242" s="1238">
        <v>1</v>
      </c>
      <c r="K242" s="967"/>
      <c r="L242" s="1031" t="str">
        <f>mergeValue(A242) &amp;"."&amp; mergeValue(B242)&amp;"."&amp; mergeValue(C242)&amp;"."&amp; mergeValue(D242)&amp;"."&amp; mergeValue(E242)&amp;"."&amp; mergeValue(F242)</f>
        <v>1.1.1.1.1.1</v>
      </c>
      <c r="M242" s="556" t="s">
        <v>10</v>
      </c>
      <c r="N242" s="647"/>
      <c r="O242" s="1241"/>
      <c r="P242" s="1242"/>
      <c r="Q242" s="1242"/>
      <c r="R242" s="1242"/>
      <c r="S242" s="1242"/>
      <c r="T242" s="1242"/>
      <c r="U242" s="1242"/>
      <c r="V242" s="1243"/>
      <c r="W242" s="631" t="s">
        <v>636</v>
      </c>
      <c r="X242" s="1009"/>
      <c r="Y242" s="830"/>
      <c r="Z242" s="830" t="str">
        <f t="shared" si="4"/>
        <v>Группа потребителей</v>
      </c>
      <c r="AA242" s="830"/>
      <c r="AB242" s="830"/>
      <c r="AC242" s="830"/>
      <c r="AD242" s="1009"/>
      <c r="AE242" s="1009"/>
      <c r="AF242" s="1009"/>
      <c r="AG242" s="1009"/>
      <c r="AH242" s="1009"/>
      <c r="AI242" s="1009"/>
      <c r="AJ242" s="1009"/>
    </row>
    <row r="243" spans="1:36" s="991" customFormat="1" ht="189" customHeight="1">
      <c r="A243" s="1238"/>
      <c r="B243" s="1238"/>
      <c r="C243" s="1238"/>
      <c r="D243" s="1238"/>
      <c r="E243" s="1238"/>
      <c r="F243" s="1238"/>
      <c r="G243" s="1016">
        <v>1</v>
      </c>
      <c r="H243" s="1016"/>
      <c r="I243" s="1238"/>
      <c r="J243" s="1238"/>
      <c r="K243" s="967">
        <v>1</v>
      </c>
      <c r="L243" s="1031" t="str">
        <f>mergeValue(A243) &amp;"."&amp; mergeValue(B243)&amp;"."&amp; mergeValue(C243)&amp;"."&amp; mergeValue(D243)&amp;"."&amp; mergeValue(E243)&amp;"."&amp; mergeValue(F243)&amp;"."&amp; mergeValue(G243)</f>
        <v>1.1.1.1.1.1.1</v>
      </c>
      <c r="M243" s="1066"/>
      <c r="N243" s="647"/>
      <c r="O243" s="764"/>
      <c r="P243" s="764"/>
      <c r="Q243" s="1091"/>
      <c r="R243" s="1233"/>
      <c r="S243" s="1234" t="s">
        <v>83</v>
      </c>
      <c r="T243" s="1233"/>
      <c r="U243" s="1234" t="s">
        <v>83</v>
      </c>
      <c r="V243" s="764"/>
      <c r="W243" s="1209" t="s">
        <v>655</v>
      </c>
      <c r="X243" s="1009" t="str">
        <f>strCheckDate(O244:V244)</f>
        <v/>
      </c>
      <c r="Y243" s="830"/>
      <c r="Z243" s="830" t="str">
        <f t="shared" si="4"/>
        <v/>
      </c>
      <c r="AA243" s="830"/>
      <c r="AB243" s="830"/>
      <c r="AC243" s="830"/>
      <c r="AD243" s="1009"/>
      <c r="AE243" s="1009"/>
      <c r="AF243" s="1009"/>
      <c r="AG243" s="1009"/>
      <c r="AH243" s="1009"/>
      <c r="AI243" s="1009"/>
      <c r="AJ243" s="1009"/>
    </row>
    <row r="244" spans="1:36" s="991" customFormat="1" ht="11.25" hidden="1" customHeight="1">
      <c r="A244" s="1238"/>
      <c r="B244" s="1238"/>
      <c r="C244" s="1238"/>
      <c r="D244" s="1238"/>
      <c r="E244" s="1238"/>
      <c r="F244" s="1238"/>
      <c r="G244" s="1016"/>
      <c r="H244" s="1016"/>
      <c r="I244" s="1238"/>
      <c r="J244" s="1238"/>
      <c r="K244" s="967"/>
      <c r="L244" s="801"/>
      <c r="M244" s="647"/>
      <c r="N244" s="647"/>
      <c r="O244" s="764"/>
      <c r="P244" s="764"/>
      <c r="Q244" s="770" t="str">
        <f>R243 &amp; "-" &amp; T243</f>
        <v>-</v>
      </c>
      <c r="R244" s="1233"/>
      <c r="S244" s="1234"/>
      <c r="T244" s="1233"/>
      <c r="U244" s="1234"/>
      <c r="V244" s="764"/>
      <c r="W244" s="1210"/>
      <c r="X244" s="1009"/>
      <c r="Y244" s="830"/>
      <c r="Z244" s="830" t="str">
        <f t="shared" si="4"/>
        <v/>
      </c>
      <c r="AA244" s="830"/>
      <c r="AB244" s="830"/>
      <c r="AC244" s="830"/>
      <c r="AD244" s="1009"/>
      <c r="AE244" s="1009"/>
      <c r="AF244" s="1009"/>
      <c r="AG244" s="1009"/>
      <c r="AH244" s="1009"/>
      <c r="AI244" s="1009"/>
      <c r="AJ244" s="1009"/>
    </row>
    <row r="245" spans="1:36" s="991" customFormat="1" ht="15" customHeight="1">
      <c r="A245" s="1238"/>
      <c r="B245" s="1238"/>
      <c r="C245" s="1238"/>
      <c r="D245" s="1238"/>
      <c r="E245" s="1238"/>
      <c r="F245" s="1238"/>
      <c r="G245" s="1027"/>
      <c r="H245" s="1016"/>
      <c r="I245" s="1238"/>
      <c r="J245" s="1238"/>
      <c r="K245" s="966"/>
      <c r="L245" s="689"/>
      <c r="M245" s="558" t="s">
        <v>25</v>
      </c>
      <c r="N245" s="1007"/>
      <c r="O245" s="1007"/>
      <c r="P245" s="1007"/>
      <c r="Q245" s="1007"/>
      <c r="R245" s="1007"/>
      <c r="S245" s="1007"/>
      <c r="T245" s="1007"/>
      <c r="U245" s="1007"/>
      <c r="V245" s="763"/>
      <c r="W245" s="1211"/>
      <c r="X245" s="1009"/>
      <c r="Y245" s="830"/>
      <c r="Z245" s="830" t="str">
        <f t="shared" si="4"/>
        <v>Добавить вид теплоносителя (параметры теплоносителя)</v>
      </c>
      <c r="AA245" s="830"/>
      <c r="AB245" s="830"/>
      <c r="AC245" s="830"/>
      <c r="AD245" s="1009"/>
      <c r="AE245" s="1009"/>
      <c r="AF245" s="1009"/>
      <c r="AG245" s="1009"/>
      <c r="AH245" s="1009"/>
      <c r="AI245" s="1009"/>
      <c r="AJ245" s="1009"/>
    </row>
    <row r="246" spans="1:36" s="991" customFormat="1" ht="15" customHeight="1">
      <c r="A246" s="1238"/>
      <c r="B246" s="1238"/>
      <c r="C246" s="1238"/>
      <c r="D246" s="1238"/>
      <c r="E246" s="1238"/>
      <c r="F246" s="1027"/>
      <c r="G246" s="1027"/>
      <c r="H246" s="1016"/>
      <c r="I246" s="1238"/>
      <c r="J246" s="1027"/>
      <c r="K246" s="966"/>
      <c r="L246" s="689"/>
      <c r="M246" s="557" t="s">
        <v>11</v>
      </c>
      <c r="N246" s="1007"/>
      <c r="O246" s="1007"/>
      <c r="P246" s="1007"/>
      <c r="Q246" s="1007"/>
      <c r="R246" s="1007"/>
      <c r="S246" s="1007"/>
      <c r="T246" s="1007"/>
      <c r="U246" s="1006"/>
      <c r="V246" s="1007"/>
      <c r="W246" s="666"/>
      <c r="X246" s="1009"/>
      <c r="Y246" s="830"/>
      <c r="Z246" s="830" t="str">
        <f t="shared" si="4"/>
        <v>Добавить группу потребителей</v>
      </c>
      <c r="AA246" s="830"/>
      <c r="AB246" s="830"/>
      <c r="AC246" s="830"/>
      <c r="AD246" s="1009"/>
      <c r="AE246" s="1009"/>
      <c r="AF246" s="1009"/>
      <c r="AG246" s="1009"/>
      <c r="AH246" s="1009"/>
      <c r="AI246" s="1009"/>
      <c r="AJ246" s="1009"/>
    </row>
    <row r="247" spans="1:36" s="991" customFormat="1" ht="15" customHeight="1">
      <c r="A247" s="1238"/>
      <c r="B247" s="1238"/>
      <c r="C247" s="1238"/>
      <c r="D247" s="1238"/>
      <c r="E247" s="965"/>
      <c r="F247" s="1027"/>
      <c r="G247" s="1027"/>
      <c r="H247" s="1027"/>
      <c r="I247" s="980"/>
      <c r="J247" s="995"/>
      <c r="K247" s="964"/>
      <c r="L247" s="689"/>
      <c r="M247" s="1002" t="s">
        <v>12</v>
      </c>
      <c r="N247" s="1007"/>
      <c r="O247" s="1007"/>
      <c r="P247" s="1007"/>
      <c r="Q247" s="1007"/>
      <c r="R247" s="1007"/>
      <c r="S247" s="1007"/>
      <c r="T247" s="1007"/>
      <c r="U247" s="1006"/>
      <c r="V247" s="1007"/>
      <c r="W247" s="666"/>
      <c r="X247" s="1009"/>
      <c r="Y247" s="830"/>
      <c r="Z247" s="830" t="str">
        <f t="shared" si="4"/>
        <v>Добавить схему подключения</v>
      </c>
      <c r="AA247" s="830"/>
      <c r="AB247" s="830"/>
      <c r="AC247" s="830"/>
      <c r="AD247" s="1009"/>
      <c r="AE247" s="1009"/>
      <c r="AF247" s="1009"/>
      <c r="AG247" s="1009"/>
      <c r="AH247" s="1009"/>
      <c r="AI247" s="1009"/>
      <c r="AJ247" s="1009"/>
    </row>
    <row r="248" spans="1:36" s="991" customFormat="1" ht="15" customHeight="1">
      <c r="A248" s="1238"/>
      <c r="B248" s="1238"/>
      <c r="C248" s="1238"/>
      <c r="D248" s="965"/>
      <c r="E248" s="965"/>
      <c r="F248" s="1027"/>
      <c r="G248" s="1027"/>
      <c r="H248" s="1027"/>
      <c r="I248" s="980"/>
      <c r="J248" s="995"/>
      <c r="K248" s="964"/>
      <c r="L248" s="689"/>
      <c r="M248" s="1001" t="s">
        <v>17</v>
      </c>
      <c r="N248" s="1007"/>
      <c r="O248" s="1007"/>
      <c r="P248" s="1007"/>
      <c r="Q248" s="1007"/>
      <c r="R248" s="1007"/>
      <c r="S248" s="1007"/>
      <c r="T248" s="1007"/>
      <c r="U248" s="1006"/>
      <c r="V248" s="1007"/>
      <c r="W248" s="666"/>
      <c r="X248" s="1009"/>
      <c r="Y248" s="830"/>
      <c r="Z248" s="830" t="str">
        <f t="shared" si="4"/>
        <v>Добавить источник тепловой энергии</v>
      </c>
      <c r="AA248" s="830"/>
      <c r="AB248" s="830"/>
      <c r="AC248" s="830"/>
      <c r="AD248" s="1009"/>
      <c r="AE248" s="1009"/>
      <c r="AF248" s="1009"/>
      <c r="AG248" s="1009"/>
      <c r="AH248" s="1009"/>
      <c r="AI248" s="1009"/>
      <c r="AJ248" s="1009"/>
    </row>
    <row r="249" spans="1:36" s="991" customFormat="1" ht="15" customHeight="1">
      <c r="A249" s="1238"/>
      <c r="B249" s="1238"/>
      <c r="C249" s="965"/>
      <c r="D249" s="965"/>
      <c r="E249" s="965"/>
      <c r="F249" s="965"/>
      <c r="G249" s="970"/>
      <c r="H249" s="980"/>
      <c r="I249" s="968"/>
      <c r="J249" s="995"/>
      <c r="K249" s="969"/>
      <c r="L249" s="689"/>
      <c r="M249" s="1000" t="s">
        <v>18</v>
      </c>
      <c r="N249" s="1007"/>
      <c r="O249" s="1007"/>
      <c r="P249" s="1007"/>
      <c r="Q249" s="1007"/>
      <c r="R249" s="1007"/>
      <c r="S249" s="1007"/>
      <c r="T249" s="1007"/>
      <c r="U249" s="1006"/>
      <c r="V249" s="1007"/>
      <c r="W249" s="666"/>
      <c r="X249" s="1009"/>
      <c r="Y249" s="830"/>
      <c r="Z249" s="830" t="str">
        <f t="shared" si="4"/>
        <v>Добавить наименование системы теплоснабжения</v>
      </c>
      <c r="AA249" s="830"/>
      <c r="AB249" s="830"/>
      <c r="AC249" s="830"/>
      <c r="AD249" s="1009"/>
      <c r="AE249" s="1009"/>
      <c r="AF249" s="1009"/>
      <c r="AG249" s="1009"/>
      <c r="AH249" s="1009"/>
      <c r="AI249" s="1009"/>
      <c r="AJ249" s="1009"/>
    </row>
    <row r="250" spans="1:36" s="991" customFormat="1" ht="15" customHeight="1">
      <c r="A250" s="1238"/>
      <c r="B250" s="965"/>
      <c r="C250" s="965"/>
      <c r="D250" s="965"/>
      <c r="E250" s="965"/>
      <c r="F250" s="965"/>
      <c r="G250" s="970"/>
      <c r="H250" s="980"/>
      <c r="I250" s="980"/>
      <c r="J250" s="995"/>
      <c r="K250" s="964"/>
      <c r="L250" s="689"/>
      <c r="M250" s="734" t="s">
        <v>19</v>
      </c>
      <c r="N250" s="1007"/>
      <c r="O250" s="1007"/>
      <c r="P250" s="1007"/>
      <c r="Q250" s="1007"/>
      <c r="R250" s="1007"/>
      <c r="S250" s="1007"/>
      <c r="T250" s="1007"/>
      <c r="U250" s="1006"/>
      <c r="V250" s="1007"/>
      <c r="W250" s="666"/>
      <c r="X250" s="1009"/>
      <c r="Y250" s="830"/>
      <c r="Z250" s="830" t="str">
        <f t="shared" si="4"/>
        <v>Добавить территорию действия тарифа</v>
      </c>
      <c r="AA250" s="830"/>
      <c r="AB250" s="830"/>
      <c r="AC250" s="830"/>
      <c r="AD250" s="1009"/>
      <c r="AE250" s="1009"/>
      <c r="AF250" s="1009"/>
      <c r="AG250" s="1009"/>
      <c r="AH250" s="1009"/>
      <c r="AI250" s="1009"/>
      <c r="AJ250" s="1009"/>
    </row>
    <row r="251" spans="1:36" s="990" customFormat="1" ht="15" customHeight="1">
      <c r="L251" s="494"/>
      <c r="M251" s="737" t="s">
        <v>308</v>
      </c>
      <c r="N251" s="1007"/>
      <c r="O251" s="1007"/>
      <c r="P251" s="1007"/>
      <c r="Q251" s="1007"/>
      <c r="R251" s="1007"/>
      <c r="S251" s="1007"/>
      <c r="T251" s="1007"/>
      <c r="U251" s="1006"/>
      <c r="V251" s="1007"/>
      <c r="W251" s="666"/>
      <c r="X251" s="1011"/>
      <c r="Y251" s="1011"/>
      <c r="Z251" s="1011"/>
      <c r="AA251" s="1011"/>
      <c r="AB251" s="1011"/>
      <c r="AC251" s="1011"/>
      <c r="AD251" s="1011"/>
      <c r="AE251" s="1011"/>
      <c r="AF251" s="1011"/>
      <c r="AG251" s="1011"/>
      <c r="AH251" s="1011"/>
    </row>
    <row r="252" spans="1:36" s="598" customFormat="1" ht="15" customHeight="1">
      <c r="A252" s="597"/>
      <c r="B252" s="597"/>
      <c r="C252" s="597"/>
      <c r="D252" s="597"/>
      <c r="E252" s="597"/>
      <c r="F252" s="597"/>
      <c r="G252" s="596"/>
      <c r="H252" s="597"/>
      <c r="I252" s="408"/>
      <c r="J252" s="683"/>
      <c r="K252" s="408"/>
      <c r="L252" s="599"/>
      <c r="M252" s="677"/>
      <c r="N252" s="776"/>
      <c r="O252" s="776"/>
      <c r="P252" s="776"/>
      <c r="Q252" s="776"/>
      <c r="R252" s="776"/>
      <c r="S252" s="776"/>
      <c r="T252" s="776"/>
      <c r="U252" s="681"/>
      <c r="V252" s="776"/>
      <c r="W252" s="776"/>
      <c r="X252" s="776"/>
      <c r="Y252" s="776"/>
      <c r="Z252" s="776"/>
      <c r="AA252" s="776"/>
      <c r="AB252" s="681"/>
      <c r="AC252" s="776"/>
      <c r="AD252" s="681"/>
      <c r="AE252" s="597"/>
      <c r="AF252" s="597"/>
      <c r="AG252" s="597"/>
      <c r="AH252" s="597"/>
    </row>
    <row r="253" spans="1:36" s="35" customFormat="1" ht="11.25">
      <c r="A253" s="35" t="s">
        <v>276</v>
      </c>
    </row>
    <row r="254" spans="1:36" ht="11.25"/>
    <row r="255" spans="1:36" s="13" customFormat="1" ht="15" customHeight="1">
      <c r="C255" s="167"/>
      <c r="D255" s="123"/>
      <c r="E255" s="1070"/>
    </row>
    <row r="257" spans="1:24" s="35" customFormat="1" ht="17.100000000000001" customHeight="1">
      <c r="A257" s="35" t="s">
        <v>275</v>
      </c>
    </row>
    <row r="259" spans="1:24" s="36" customFormat="1" ht="17.100000000000001" customHeight="1">
      <c r="A259" s="98"/>
      <c r="B259" s="98"/>
      <c r="C259" s="86"/>
      <c r="D259" s="151"/>
      <c r="E259" s="106">
        <v>1</v>
      </c>
      <c r="F259" s="107"/>
      <c r="G259" s="107"/>
      <c r="H259" s="107"/>
      <c r="I259" s="107"/>
      <c r="J259" s="107"/>
      <c r="K259" s="107"/>
      <c r="L259" s="107"/>
      <c r="M259" s="107"/>
      <c r="N259" s="107"/>
      <c r="O259" s="107"/>
      <c r="P259" s="107"/>
      <c r="Q259" s="107"/>
      <c r="R259" s="108"/>
      <c r="S259" s="108"/>
      <c r="T259" s="108"/>
      <c r="U259" s="109"/>
      <c r="V259" s="109"/>
      <c r="W259" s="109"/>
      <c r="X259" s="110"/>
    </row>
    <row r="261" spans="1:24" s="35" customFormat="1" ht="17.100000000000001" customHeight="1">
      <c r="A261" s="35" t="s">
        <v>276</v>
      </c>
    </row>
    <row r="262" spans="1:24" ht="17.100000000000001" customHeight="1">
      <c r="G262" s="95"/>
      <c r="H262" s="95"/>
    </row>
    <row r="263" spans="1:24" s="36" customFormat="1" ht="17.100000000000001" customHeight="1">
      <c r="A263" s="97"/>
      <c r="B263" s="88"/>
      <c r="C263" s="86"/>
      <c r="D263" s="151"/>
      <c r="E263" s="111" t="s">
        <v>92</v>
      </c>
      <c r="F263" s="107"/>
      <c r="G263" s="107"/>
      <c r="H263" s="107"/>
      <c r="I263" s="107"/>
      <c r="J263" s="108"/>
      <c r="K263" s="108"/>
      <c r="L263" s="108"/>
      <c r="M263" s="109"/>
      <c r="N263" s="109"/>
      <c r="O263" s="109"/>
      <c r="P263" s="110"/>
      <c r="Q263" s="89"/>
      <c r="R263" s="89"/>
      <c r="S263" s="89"/>
      <c r="T263" s="89"/>
      <c r="U263" s="89"/>
      <c r="V263" s="89"/>
      <c r="W263" s="89"/>
      <c r="X263" s="89"/>
    </row>
    <row r="265" spans="1:24" s="35" customFormat="1" ht="17.100000000000001" customHeight="1">
      <c r="A265" s="35" t="s">
        <v>277</v>
      </c>
    </row>
    <row r="266" spans="1:24" ht="17.100000000000001" customHeight="1">
      <c r="G266" s="95"/>
      <c r="H266" s="95"/>
    </row>
    <row r="267" spans="1:24" s="36" customFormat="1" ht="17.100000000000001" customHeight="1">
      <c r="A267" s="97"/>
      <c r="B267" s="88"/>
      <c r="C267" s="86"/>
      <c r="D267" s="151"/>
      <c r="E267" s="111" t="s">
        <v>92</v>
      </c>
      <c r="F267" s="107"/>
      <c r="G267" s="107"/>
      <c r="H267" s="107"/>
      <c r="I267" s="107"/>
      <c r="J267" s="108"/>
      <c r="K267" s="108"/>
      <c r="L267" s="108"/>
      <c r="M267" s="109"/>
      <c r="N267" s="109"/>
      <c r="O267" s="109"/>
      <c r="P267" s="110"/>
      <c r="Q267" s="89"/>
      <c r="R267" s="89"/>
      <c r="S267" s="89"/>
      <c r="T267" s="89"/>
      <c r="U267" s="89"/>
      <c r="V267" s="89"/>
      <c r="W267" s="89"/>
      <c r="X267" s="89"/>
    </row>
    <row r="269" spans="1:24" s="35" customFormat="1" ht="17.100000000000001" customHeight="1">
      <c r="A269" s="35" t="s">
        <v>304</v>
      </c>
      <c r="B269" s="35" t="s">
        <v>305</v>
      </c>
      <c r="C269" s="35" t="s">
        <v>306</v>
      </c>
    </row>
    <row r="271" spans="1:24" s="23" customFormat="1" ht="20.100000000000001" customHeight="1">
      <c r="A271" s="91"/>
      <c r="B271" s="90"/>
      <c r="C271" s="20"/>
      <c r="D271" s="21"/>
      <c r="F271" s="40" t="s">
        <v>80</v>
      </c>
      <c r="G271" s="27"/>
      <c r="I271" s="55"/>
    </row>
    <row r="272" spans="1:24" s="23" customFormat="1" ht="22.5">
      <c r="A272" s="91"/>
      <c r="B272" s="92"/>
      <c r="C272" s="20"/>
      <c r="D272" s="33"/>
      <c r="E272" s="32" t="s">
        <v>76</v>
      </c>
      <c r="F272" s="34"/>
      <c r="G272" s="27"/>
      <c r="I272" s="55"/>
    </row>
    <row r="273" spans="1:9" s="23" customFormat="1" ht="19.5">
      <c r="A273" s="91"/>
      <c r="B273" s="92"/>
      <c r="C273" s="20"/>
      <c r="D273" s="33"/>
      <c r="E273" s="32" t="s">
        <v>77</v>
      </c>
      <c r="F273" s="34"/>
      <c r="G273" s="27"/>
      <c r="I273" s="55"/>
    </row>
    <row r="274" spans="1:9" s="23" customFormat="1" ht="13.5" customHeight="1">
      <c r="A274" s="90"/>
      <c r="B274" s="90"/>
      <c r="C274" s="20"/>
      <c r="D274" s="24"/>
      <c r="E274" s="25"/>
      <c r="F274" s="39"/>
      <c r="G274" s="21"/>
      <c r="I274" s="55"/>
    </row>
    <row r="275" spans="1:9" s="23" customFormat="1" ht="20.100000000000001" customHeight="1">
      <c r="A275" s="91"/>
      <c r="B275" s="90"/>
      <c r="C275" s="20"/>
      <c r="D275" s="21"/>
      <c r="F275" s="40" t="s">
        <v>171</v>
      </c>
      <c r="G275" s="27"/>
      <c r="I275" s="55"/>
    </row>
    <row r="276" spans="1:9" s="23" customFormat="1" ht="22.5">
      <c r="A276" s="91"/>
      <c r="B276" s="92"/>
      <c r="C276" s="20"/>
      <c r="D276" s="33"/>
      <c r="E276" s="41" t="s">
        <v>86</v>
      </c>
      <c r="F276" s="34"/>
      <c r="G276" s="27"/>
      <c r="I276" s="55"/>
    </row>
    <row r="277" spans="1:9" s="23" customFormat="1" ht="22.5">
      <c r="A277" s="91"/>
      <c r="B277" s="92"/>
      <c r="C277" s="20"/>
      <c r="D277" s="33"/>
      <c r="E277" s="41" t="s">
        <v>170</v>
      </c>
      <c r="F277" s="34"/>
      <c r="G277" s="27"/>
      <c r="I277" s="55"/>
    </row>
    <row r="278" spans="1:9" s="23" customFormat="1" ht="13.5" customHeight="1">
      <c r="A278" s="90"/>
      <c r="B278" s="90"/>
      <c r="C278" s="20"/>
      <c r="D278" s="24"/>
      <c r="E278" s="25"/>
      <c r="F278" s="39"/>
      <c r="G278" s="21"/>
      <c r="I278" s="55"/>
    </row>
    <row r="279" spans="1:9" s="23" customFormat="1" ht="20.100000000000001" customHeight="1">
      <c r="A279" s="91"/>
      <c r="B279" s="90"/>
      <c r="C279" s="20"/>
      <c r="D279" s="21"/>
      <c r="F279" s="40" t="s">
        <v>172</v>
      </c>
      <c r="G279" s="27"/>
      <c r="I279" s="55"/>
    </row>
    <row r="280" spans="1:9" s="23" customFormat="1" ht="22.5">
      <c r="A280" s="91"/>
      <c r="B280" s="92"/>
      <c r="C280" s="20"/>
      <c r="D280" s="33"/>
      <c r="E280" s="41" t="s">
        <v>86</v>
      </c>
      <c r="F280" s="34"/>
      <c r="G280" s="27"/>
      <c r="I280" s="55"/>
    </row>
    <row r="281" spans="1:9" s="23" customFormat="1" ht="22.5">
      <c r="A281" s="91"/>
      <c r="B281" s="92"/>
      <c r="C281" s="20"/>
      <c r="D281" s="33"/>
      <c r="E281" s="41" t="s">
        <v>170</v>
      </c>
      <c r="F281" s="34"/>
      <c r="G281" s="27"/>
      <c r="I281" s="55"/>
    </row>
    <row r="282" spans="1:9" s="23" customFormat="1" ht="13.5" customHeight="1">
      <c r="A282" s="90"/>
      <c r="B282" s="90"/>
      <c r="C282" s="20"/>
      <c r="D282" s="24"/>
      <c r="E282" s="25"/>
      <c r="F282" s="39"/>
      <c r="G282" s="21"/>
      <c r="I282" s="55"/>
    </row>
    <row r="283" spans="1:9" s="23" customFormat="1" ht="20.100000000000001" customHeight="1">
      <c r="A283" s="91"/>
      <c r="B283" s="90"/>
      <c r="C283" s="20"/>
      <c r="D283" s="21"/>
      <c r="F283" s="40" t="s">
        <v>173</v>
      </c>
      <c r="G283" s="27"/>
      <c r="I283" s="55"/>
    </row>
    <row r="284" spans="1:9" s="23" customFormat="1" ht="22.5">
      <c r="A284" s="91"/>
      <c r="B284" s="92"/>
      <c r="C284" s="20"/>
      <c r="D284" s="33"/>
      <c r="E284" s="32" t="s">
        <v>86</v>
      </c>
      <c r="F284" s="34"/>
      <c r="G284" s="27"/>
      <c r="I284" s="55"/>
    </row>
    <row r="285" spans="1:9" s="23" customFormat="1" ht="19.5">
      <c r="A285" s="91"/>
      <c r="B285" s="92"/>
      <c r="C285" s="20"/>
      <c r="D285" s="33"/>
      <c r="E285" s="32" t="s">
        <v>87</v>
      </c>
      <c r="F285" s="34"/>
      <c r="G285" s="27"/>
      <c r="I285" s="55"/>
    </row>
    <row r="286" spans="1:9" s="23" customFormat="1" ht="22.5">
      <c r="A286" s="91"/>
      <c r="B286" s="92"/>
      <c r="C286" s="20"/>
      <c r="D286" s="33"/>
      <c r="E286" s="41" t="s">
        <v>170</v>
      </c>
      <c r="F286" s="34"/>
      <c r="G286" s="27"/>
      <c r="I286" s="55"/>
    </row>
    <row r="287" spans="1:9" s="23" customFormat="1" ht="19.5">
      <c r="A287" s="91"/>
      <c r="B287" s="92"/>
      <c r="C287" s="20"/>
      <c r="D287" s="33"/>
      <c r="E287" s="32" t="s">
        <v>88</v>
      </c>
      <c r="F287" s="34"/>
      <c r="G287" s="27"/>
      <c r="I287" s="55"/>
    </row>
    <row r="289" spans="1:83" s="35" customFormat="1" ht="17.100000000000001" customHeight="1">
      <c r="A289" s="35" t="s">
        <v>325</v>
      </c>
    </row>
    <row r="291" spans="1:83" s="127" customFormat="1" ht="14.25">
      <c r="A291" s="185" t="s">
        <v>49</v>
      </c>
      <c r="B291" s="135" t="s">
        <v>252</v>
      </c>
      <c r="C291" s="136"/>
      <c r="D291" s="138"/>
      <c r="E291" s="448"/>
      <c r="F291" s="1083"/>
      <c r="G291" s="1083"/>
      <c r="H291" s="1083"/>
      <c r="I291" s="1088"/>
      <c r="J291" s="314"/>
      <c r="K291" s="315"/>
      <c r="M291" s="454" t="str">
        <f>IF(ISERROR(INDEX(kind_of_nameforms,MATCH(E291,kind_of_forms,0),1)),"",INDEX(kind_of_nameforms,MATCH(E291,kind_of_forms,0),1))</f>
        <v/>
      </c>
    </row>
    <row r="294" spans="1:83" s="261" customFormat="1" ht="15">
      <c r="A294" s="35" t="s">
        <v>403</v>
      </c>
      <c r="B294" s="35"/>
      <c r="C294" s="35"/>
      <c r="D294" s="35"/>
      <c r="E294" s="35"/>
      <c r="F294" s="35"/>
      <c r="G294" s="35"/>
      <c r="H294" s="35"/>
      <c r="I294" s="35"/>
      <c r="J294" s="35"/>
      <c r="K294" s="35"/>
      <c r="L294" s="35"/>
      <c r="M294" s="35"/>
      <c r="N294" s="35"/>
      <c r="O294" s="35"/>
      <c r="P294" s="35"/>
      <c r="Q294" s="35"/>
      <c r="R294" s="35"/>
      <c r="S294" s="35"/>
      <c r="T294" s="35"/>
      <c r="U294" s="260"/>
      <c r="V294" s="35"/>
      <c r="W294" s="35"/>
    </row>
    <row r="295" spans="1:83" s="261" customFormat="1" ht="15">
      <c r="D295" s="359"/>
      <c r="E295" s="359"/>
      <c r="F295" s="359"/>
      <c r="G295" s="359"/>
      <c r="H295" s="359"/>
      <c r="I295" s="359"/>
      <c r="J295" s="359"/>
      <c r="K295" s="359"/>
      <c r="L295" s="359"/>
      <c r="U295" s="262"/>
    </row>
    <row r="296" spans="1:83" s="265" customFormat="1" ht="15" customHeight="1">
      <c r="A296" s="89"/>
      <c r="B296" s="186" t="s">
        <v>404</v>
      </c>
      <c r="C296" s="1327"/>
      <c r="D296" s="1154">
        <v>1</v>
      </c>
      <c r="E296" s="1240"/>
      <c r="F296" s="353"/>
      <c r="G296" s="188">
        <v>0</v>
      </c>
      <c r="H296" s="358"/>
      <c r="I296" s="250"/>
      <c r="J296" s="395" t="s">
        <v>519</v>
      </c>
      <c r="K296" s="155"/>
      <c r="L296" s="266"/>
      <c r="M296" s="212">
        <f>mergeValue(H296)</f>
        <v>0</v>
      </c>
      <c r="N296" s="202"/>
      <c r="O296" s="202"/>
      <c r="P296" s="212" t="str">
        <f>IF(ISERROR(MATCH(Q296,MODesc,0)),"n","y")</f>
        <v>n</v>
      </c>
      <c r="Q296" s="202"/>
      <c r="R296" s="212" t="str">
        <f>K296&amp;"("&amp;L296&amp;")"</f>
        <v>()</v>
      </c>
      <c r="S296" s="186"/>
      <c r="T296" s="186"/>
      <c r="U296" s="248"/>
      <c r="V296" s="186"/>
      <c r="W296" s="186"/>
      <c r="X296" s="186"/>
      <c r="Y296" s="264"/>
      <c r="Z296" s="264"/>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c r="BB296" s="227"/>
      <c r="BC296" s="227"/>
      <c r="BD296" s="227"/>
      <c r="BE296" s="227"/>
      <c r="BF296" s="227"/>
      <c r="BG296" s="227"/>
      <c r="BH296" s="227"/>
      <c r="BI296" s="227"/>
      <c r="BJ296" s="227"/>
      <c r="BK296" s="227"/>
      <c r="BL296" s="227"/>
      <c r="BM296" s="227"/>
      <c r="BN296" s="227"/>
      <c r="BO296" s="227"/>
      <c r="BP296" s="227"/>
      <c r="BQ296" s="227"/>
      <c r="BR296" s="227"/>
      <c r="BS296" s="227"/>
      <c r="BT296" s="227"/>
      <c r="BU296" s="227"/>
      <c r="BV296" s="264"/>
      <c r="BW296" s="264"/>
      <c r="BX296" s="264"/>
      <c r="BY296" s="264"/>
      <c r="BZ296" s="264"/>
      <c r="CA296" s="264"/>
      <c r="CB296" s="264"/>
      <c r="CC296" s="264"/>
      <c r="CD296" s="264"/>
      <c r="CE296" s="264"/>
    </row>
    <row r="297" spans="1:83" s="265" customFormat="1" ht="15" customHeight="1">
      <c r="A297" s="89"/>
      <c r="B297" s="89"/>
      <c r="C297" s="1327"/>
      <c r="D297" s="1154"/>
      <c r="E297" s="1240"/>
      <c r="F297" s="250"/>
      <c r="G297" s="251"/>
      <c r="H297" s="155" t="s">
        <v>402</v>
      </c>
      <c r="I297" s="251"/>
      <c r="J297" s="251"/>
      <c r="K297" s="267"/>
      <c r="L297" s="266"/>
      <c r="M297" s="202"/>
      <c r="N297" s="202"/>
      <c r="O297" s="202"/>
      <c r="P297" s="202"/>
      <c r="Q297" s="212"/>
      <c r="R297" s="202"/>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1" customFormat="1" ht="15">
      <c r="Q298" s="268"/>
      <c r="U298" s="262"/>
    </row>
    <row r="299" spans="1:83" s="261" customFormat="1" ht="15">
      <c r="A299" s="35" t="s">
        <v>405</v>
      </c>
      <c r="B299" s="35"/>
      <c r="C299" s="35"/>
      <c r="D299" s="35"/>
      <c r="E299" s="35"/>
      <c r="F299" s="35"/>
      <c r="G299" s="35"/>
      <c r="H299" s="35"/>
      <c r="I299" s="35"/>
      <c r="J299" s="35"/>
      <c r="K299" s="35"/>
      <c r="L299" s="35"/>
      <c r="M299" s="35"/>
      <c r="N299" s="35"/>
      <c r="O299" s="35"/>
      <c r="P299" s="35"/>
      <c r="Q299" s="269"/>
      <c r="R299" s="35"/>
      <c r="S299" s="35"/>
      <c r="T299" s="35"/>
      <c r="U299" s="260"/>
      <c r="V299" s="35"/>
      <c r="W299" s="35"/>
    </row>
    <row r="300" spans="1:83" s="261" customFormat="1" ht="15">
      <c r="F300" s="359"/>
      <c r="G300" s="359"/>
      <c r="H300" s="359"/>
      <c r="I300" s="359"/>
      <c r="J300" s="359"/>
      <c r="K300" s="359"/>
      <c r="L300" s="359"/>
      <c r="Q300" s="268"/>
      <c r="U300" s="262"/>
    </row>
    <row r="301" spans="1:83" s="265" customFormat="1" ht="15" customHeight="1">
      <c r="A301" s="89"/>
      <c r="B301" s="186" t="s">
        <v>404</v>
      </c>
      <c r="C301" s="1328"/>
      <c r="D301" s="249"/>
      <c r="E301" s="456"/>
      <c r="F301" s="1329"/>
      <c r="G301" s="1154">
        <v>0</v>
      </c>
      <c r="H301" s="1326"/>
      <c r="I301" s="250"/>
      <c r="J301" s="395" t="s">
        <v>519</v>
      </c>
      <c r="K301" s="155"/>
      <c r="L301" s="266"/>
      <c r="M301" s="212">
        <f>mergeValue(H301)</f>
        <v>0</v>
      </c>
      <c r="N301" s="202"/>
      <c r="O301" s="202"/>
      <c r="P301" s="202"/>
      <c r="Q301" s="202"/>
      <c r="R301" s="212" t="str">
        <f>K301&amp;"("&amp;L301&amp;")"</f>
        <v>()</v>
      </c>
      <c r="S301" s="186"/>
      <c r="T301" s="186"/>
      <c r="U301" s="248"/>
      <c r="V301" s="186"/>
      <c r="W301" s="186"/>
      <c r="X301" s="186"/>
      <c r="Y301" s="264"/>
      <c r="Z301" s="264"/>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7"/>
      <c r="BK301" s="227"/>
      <c r="BL301" s="227"/>
      <c r="BM301" s="227"/>
      <c r="BN301" s="227"/>
      <c r="BO301" s="227"/>
      <c r="BP301" s="227"/>
      <c r="BQ301" s="227"/>
      <c r="BR301" s="227"/>
      <c r="BS301" s="227"/>
      <c r="BT301" s="227"/>
      <c r="BU301" s="227"/>
      <c r="BV301" s="264"/>
      <c r="BW301" s="264"/>
      <c r="BX301" s="264"/>
      <c r="BY301" s="264"/>
      <c r="BZ301" s="264"/>
      <c r="CA301" s="264"/>
      <c r="CB301" s="264"/>
      <c r="CC301" s="264"/>
      <c r="CD301" s="264"/>
      <c r="CE301" s="264"/>
    </row>
    <row r="302" spans="1:83" s="265" customFormat="1" ht="15" customHeight="1">
      <c r="A302" s="89"/>
      <c r="B302" s="89"/>
      <c r="C302" s="1328"/>
      <c r="D302" s="249"/>
      <c r="E302" s="456"/>
      <c r="F302" s="1329"/>
      <c r="G302" s="1154"/>
      <c r="H302" s="1326"/>
      <c r="I302" s="251"/>
      <c r="J302" s="251"/>
      <c r="K302" s="155" t="s">
        <v>4</v>
      </c>
      <c r="L302" s="266"/>
      <c r="M302" s="202"/>
      <c r="N302" s="202"/>
      <c r="O302" s="202"/>
      <c r="P302" s="202"/>
      <c r="Q302" s="212"/>
      <c r="R302" s="202"/>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1" customFormat="1" ht="15">
      <c r="Q303" s="268"/>
      <c r="U303" s="262"/>
    </row>
    <row r="304" spans="1:83" s="261" customFormat="1" ht="15">
      <c r="A304" s="35" t="s">
        <v>406</v>
      </c>
      <c r="B304" s="35"/>
      <c r="C304" s="35"/>
      <c r="D304" s="35"/>
      <c r="E304" s="35"/>
      <c r="F304" s="35"/>
      <c r="G304" s="35"/>
      <c r="H304" s="35"/>
      <c r="I304" s="35"/>
      <c r="J304" s="35"/>
      <c r="K304" s="35"/>
      <c r="L304" s="35"/>
      <c r="M304" s="35"/>
      <c r="N304" s="35"/>
      <c r="O304" s="35"/>
      <c r="P304" s="35"/>
      <c r="Q304" s="269"/>
      <c r="R304" s="35"/>
      <c r="S304" s="35"/>
      <c r="T304" s="35"/>
      <c r="U304" s="260"/>
      <c r="V304" s="35"/>
      <c r="W304" s="35"/>
    </row>
    <row r="305" spans="1:83" s="261" customFormat="1" ht="15">
      <c r="Q305" s="268"/>
      <c r="U305" s="262"/>
    </row>
    <row r="306" spans="1:83" s="265" customFormat="1" ht="15" customHeight="1">
      <c r="A306" s="89"/>
      <c r="B306" s="186" t="s">
        <v>404</v>
      </c>
      <c r="C306" s="399"/>
      <c r="D306" s="261"/>
      <c r="E306" s="457"/>
      <c r="F306" s="261"/>
      <c r="G306" s="261"/>
      <c r="H306" s="261"/>
      <c r="I306" s="221"/>
      <c r="J306" s="188">
        <v>0</v>
      </c>
      <c r="K306" s="398"/>
      <c r="L306" s="247"/>
      <c r="M306" s="212">
        <f>mergeValue(H306)</f>
        <v>0</v>
      </c>
      <c r="N306" s="202"/>
      <c r="O306" s="202"/>
      <c r="P306" s="202"/>
      <c r="Q306" s="202"/>
      <c r="R306" s="212" t="str">
        <f>K306&amp;" ("&amp;L306&amp;")"</f>
        <v xml:space="preserve"> ()</v>
      </c>
      <c r="S306" s="186"/>
      <c r="T306" s="186"/>
      <c r="U306" s="248"/>
      <c r="V306" s="186"/>
      <c r="W306" s="186"/>
      <c r="X306" s="186"/>
      <c r="Y306" s="264"/>
      <c r="Z306" s="264"/>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c r="BB306" s="227"/>
      <c r="BC306" s="227"/>
      <c r="BD306" s="227"/>
      <c r="BE306" s="227"/>
      <c r="BF306" s="227"/>
      <c r="BG306" s="227"/>
      <c r="BH306" s="227"/>
      <c r="BI306" s="227"/>
      <c r="BJ306" s="227"/>
      <c r="BK306" s="227"/>
      <c r="BL306" s="227"/>
      <c r="BM306" s="227"/>
      <c r="BN306" s="227"/>
      <c r="BO306" s="227"/>
      <c r="BP306" s="227"/>
      <c r="BQ306" s="227"/>
      <c r="BR306" s="227"/>
      <c r="BS306" s="227"/>
      <c r="BT306" s="227"/>
      <c r="BU306" s="227"/>
      <c r="BV306" s="264"/>
      <c r="BW306" s="264"/>
      <c r="BX306" s="264"/>
      <c r="BY306" s="264"/>
      <c r="BZ306" s="264"/>
      <c r="CA306" s="264"/>
      <c r="CB306" s="264"/>
      <c r="CC306" s="264"/>
      <c r="CD306" s="264"/>
      <c r="CE306" s="264"/>
    </row>
    <row r="308" spans="1:83" ht="11.25"/>
    <row r="309" spans="1:83" s="35" customFormat="1" ht="11.25">
      <c r="A309" s="35" t="s">
        <v>452</v>
      </c>
    </row>
    <row r="310" spans="1:83" ht="11.25"/>
    <row r="311" spans="1:83" s="36" customFormat="1" ht="20.100000000000001" customHeight="1">
      <c r="A311" s="97"/>
      <c r="B311" s="186"/>
      <c r="C311" s="86"/>
      <c r="D311" s="187"/>
      <c r="E311" s="292"/>
      <c r="F311" s="288"/>
      <c r="G311" s="293"/>
      <c r="I311" s="212"/>
      <c r="J311" s="212"/>
    </row>
    <row r="312" spans="1:83" ht="11.25"/>
    <row r="313" spans="1:83" ht="11.25"/>
    <row r="314" spans="1:83" s="35" customFormat="1" ht="11.25">
      <c r="A314" s="35" t="s">
        <v>467</v>
      </c>
    </row>
    <row r="315" spans="1:83" ht="11.25"/>
    <row r="316" spans="1:83" s="36" customFormat="1" ht="20.100000000000001" customHeight="1">
      <c r="A316" s="285"/>
      <c r="B316" s="186"/>
      <c r="C316" s="86"/>
      <c r="D316" s="187"/>
      <c r="E316" s="296"/>
      <c r="F316" s="295" t="s">
        <v>457</v>
      </c>
      <c r="G316" s="295" t="s">
        <v>457</v>
      </c>
      <c r="H316" s="314"/>
      <c r="I316" s="212"/>
      <c r="K316" s="212"/>
      <c r="L316" s="212"/>
    </row>
    <row r="317" spans="1:83" ht="11.25"/>
    <row r="318" spans="1:83" ht="11.25"/>
    <row r="319" spans="1:83" s="35" customFormat="1" ht="11.25">
      <c r="A319" s="35" t="s">
        <v>468</v>
      </c>
    </row>
    <row r="320" spans="1:83" ht="11.25"/>
    <row r="321" spans="1:20" s="36" customFormat="1" ht="20.100000000000001" customHeight="1">
      <c r="A321" s="285"/>
      <c r="B321" s="186"/>
      <c r="C321" s="86"/>
      <c r="D321" s="187"/>
      <c r="E321" s="296"/>
      <c r="F321" s="295" t="s">
        <v>457</v>
      </c>
      <c r="G321" s="414"/>
      <c r="H321" s="295" t="s">
        <v>457</v>
      </c>
      <c r="I321" s="212"/>
      <c r="K321" s="212"/>
      <c r="L321" s="212"/>
    </row>
    <row r="322" spans="1:20" ht="11.25"/>
    <row r="323" spans="1:20" ht="11.25"/>
    <row r="324" spans="1:20" s="35" customFormat="1" ht="11.25">
      <c r="A324" s="35" t="s">
        <v>469</v>
      </c>
    </row>
    <row r="325" spans="1:20" ht="11.25"/>
    <row r="326" spans="1:20" s="36" customFormat="1" ht="20.100000000000001" customHeight="1">
      <c r="A326" s="285"/>
      <c r="B326" s="186"/>
      <c r="C326" s="86"/>
      <c r="D326" s="187"/>
      <c r="E326" s="303">
        <f>E325</f>
        <v>0</v>
      </c>
      <c r="F326" s="295" t="s">
        <v>457</v>
      </c>
      <c r="G326" s="414"/>
      <c r="H326" s="295" t="s">
        <v>457</v>
      </c>
      <c r="I326" s="212"/>
      <c r="K326" s="212"/>
      <c r="L326" s="212"/>
    </row>
    <row r="327" spans="1:20" s="36" customFormat="1" ht="14.25">
      <c r="A327" s="285"/>
      <c r="B327" s="186"/>
      <c r="C327" s="86"/>
      <c r="D327" s="101"/>
      <c r="E327" s="304"/>
      <c r="F327" s="305"/>
      <c r="G327"/>
      <c r="H327" s="305"/>
      <c r="I327" s="212"/>
      <c r="K327" s="212"/>
      <c r="L327" s="212"/>
    </row>
    <row r="329" spans="1:20" s="35" customFormat="1" ht="11.25">
      <c r="A329" s="35" t="s">
        <v>470</v>
      </c>
    </row>
    <row r="330" spans="1:20" ht="11.25"/>
    <row r="331" spans="1:20" s="36" customFormat="1" ht="20.100000000000001" customHeight="1">
      <c r="A331" s="285"/>
      <c r="B331" s="186"/>
      <c r="C331" s="86"/>
      <c r="D331" s="187"/>
      <c r="E331" s="303">
        <f>E330</f>
        <v>0</v>
      </c>
      <c r="F331" s="295" t="s">
        <v>457</v>
      </c>
      <c r="G331" s="306"/>
      <c r="H331" s="295" t="s">
        <v>457</v>
      </c>
      <c r="I331" s="212"/>
      <c r="K331" s="212"/>
      <c r="L331" s="212"/>
    </row>
    <row r="334" spans="1:20" s="35" customFormat="1" ht="17.100000000000001" customHeight="1">
      <c r="A334" s="35" t="s">
        <v>507</v>
      </c>
    </row>
    <row r="336" spans="1:20" s="190" customFormat="1" ht="409.5">
      <c r="A336" s="1207">
        <v>1</v>
      </c>
      <c r="B336" s="214"/>
      <c r="C336" s="214"/>
      <c r="D336" s="214"/>
      <c r="F336" s="335" t="str">
        <f>"2." &amp;mergeValue(A336)</f>
        <v>2.1</v>
      </c>
      <c r="G336" s="417" t="s">
        <v>494</v>
      </c>
      <c r="H336" s="317"/>
      <c r="I336" s="196" t="s">
        <v>590</v>
      </c>
      <c r="J336" s="334"/>
      <c r="K336" s="214"/>
      <c r="L336" s="214"/>
      <c r="M336" s="214"/>
      <c r="N336" s="214"/>
      <c r="O336" s="214"/>
      <c r="P336" s="214"/>
      <c r="Q336" s="214"/>
      <c r="R336" s="214"/>
      <c r="S336" s="214"/>
      <c r="T336" s="214"/>
    </row>
    <row r="337" spans="1:20" s="190" customFormat="1" ht="90">
      <c r="A337" s="1207"/>
      <c r="B337" s="214"/>
      <c r="C337" s="214"/>
      <c r="D337" s="214"/>
      <c r="F337" s="335" t="str">
        <f>"3." &amp;mergeValue(A337)</f>
        <v>3.1</v>
      </c>
      <c r="G337" s="417" t="s">
        <v>495</v>
      </c>
      <c r="H337" s="317"/>
      <c r="I337" s="196" t="s">
        <v>588</v>
      </c>
      <c r="J337" s="334"/>
      <c r="K337" s="214"/>
      <c r="L337" s="214"/>
      <c r="M337" s="214"/>
      <c r="N337" s="214"/>
      <c r="O337" s="214"/>
      <c r="P337" s="214"/>
      <c r="Q337" s="214"/>
      <c r="R337" s="214"/>
      <c r="S337" s="214"/>
      <c r="T337" s="214"/>
    </row>
    <row r="338" spans="1:20" s="190" customFormat="1" ht="45">
      <c r="A338" s="1207"/>
      <c r="B338" s="214"/>
      <c r="C338" s="214"/>
      <c r="D338" s="214"/>
      <c r="F338" s="335" t="str">
        <f>"4."&amp;mergeValue(A338)</f>
        <v>4.1</v>
      </c>
      <c r="G338" s="417" t="s">
        <v>496</v>
      </c>
      <c r="H338" s="318" t="s">
        <v>457</v>
      </c>
      <c r="I338" s="196"/>
      <c r="J338" s="334"/>
      <c r="K338" s="214"/>
      <c r="L338" s="214"/>
      <c r="M338" s="214"/>
      <c r="N338" s="214"/>
      <c r="O338" s="214"/>
      <c r="P338" s="214"/>
      <c r="Q338" s="214"/>
      <c r="R338" s="214"/>
      <c r="S338" s="214"/>
      <c r="T338" s="214"/>
    </row>
    <row r="339" spans="1:20" s="190" customFormat="1" ht="101.25">
      <c r="A339" s="1207"/>
      <c r="B339" s="1207">
        <v>1</v>
      </c>
      <c r="C339" s="342"/>
      <c r="D339" s="342"/>
      <c r="F339" s="335" t="str">
        <f>"4."&amp;mergeValue(A339) &amp;"."&amp;mergeValue(B339)</f>
        <v>4.1.1</v>
      </c>
      <c r="G339" s="324" t="s">
        <v>592</v>
      </c>
      <c r="H339" s="317" t="str">
        <f>IF(region_name="","",region_name)</f>
        <v>Волгоградская область</v>
      </c>
      <c r="I339" s="196" t="s">
        <v>499</v>
      </c>
      <c r="J339" s="334"/>
      <c r="K339" s="214"/>
      <c r="L339" s="214"/>
      <c r="M339" s="214"/>
      <c r="N339" s="214"/>
      <c r="O339" s="214"/>
      <c r="P339" s="214"/>
      <c r="Q339" s="214"/>
      <c r="R339" s="214"/>
      <c r="S339" s="214"/>
      <c r="T339" s="214"/>
    </row>
    <row r="340" spans="1:20" s="190" customFormat="1" ht="191.25">
      <c r="A340" s="1207"/>
      <c r="B340" s="1207"/>
      <c r="C340" s="1207">
        <v>1</v>
      </c>
      <c r="D340" s="342"/>
      <c r="F340" s="335" t="str">
        <f>"4."&amp;mergeValue(A340) &amp;"."&amp;mergeValue(B340)&amp;"."&amp;mergeValue(C340)</f>
        <v>4.1.1.1</v>
      </c>
      <c r="G340" s="341" t="s">
        <v>497</v>
      </c>
      <c r="H340" s="317"/>
      <c r="I340" s="196" t="s">
        <v>500</v>
      </c>
      <c r="J340" s="334"/>
      <c r="K340" s="214"/>
      <c r="L340" s="214"/>
      <c r="M340" s="214"/>
      <c r="N340" s="214"/>
      <c r="O340" s="214"/>
      <c r="P340" s="214"/>
      <c r="Q340" s="214"/>
      <c r="R340" s="214"/>
      <c r="S340" s="214"/>
      <c r="T340" s="214"/>
    </row>
    <row r="341" spans="1:20" s="190" customFormat="1" ht="33.75" customHeight="1">
      <c r="A341" s="1207"/>
      <c r="B341" s="1207"/>
      <c r="C341" s="1207"/>
      <c r="D341" s="342">
        <v>1</v>
      </c>
      <c r="F341" s="335" t="str">
        <f>"4."&amp;mergeValue(A341) &amp;"."&amp;mergeValue(B341)&amp;"."&amp;mergeValue(C341)&amp;"."&amp;mergeValue(D341)</f>
        <v>4.1.1.1.1</v>
      </c>
      <c r="G341" s="420" t="s">
        <v>498</v>
      </c>
      <c r="H341" s="317"/>
      <c r="I341" s="1208" t="s">
        <v>591</v>
      </c>
      <c r="J341" s="334"/>
      <c r="K341" s="214"/>
      <c r="L341" s="214"/>
      <c r="M341" s="214"/>
      <c r="N341" s="214"/>
      <c r="O341" s="214"/>
      <c r="P341" s="214"/>
      <c r="Q341" s="214"/>
      <c r="R341" s="214"/>
      <c r="S341" s="214"/>
      <c r="T341" s="214"/>
    </row>
    <row r="342" spans="1:20" s="190" customFormat="1" ht="18.75">
      <c r="A342" s="1207"/>
      <c r="B342" s="1207"/>
      <c r="C342" s="1207"/>
      <c r="D342" s="342"/>
      <c r="F342" s="424"/>
      <c r="G342" s="425" t="s">
        <v>4</v>
      </c>
      <c r="H342" s="426"/>
      <c r="I342" s="1208"/>
      <c r="J342" s="334"/>
      <c r="K342" s="214"/>
      <c r="L342" s="214"/>
      <c r="M342" s="214"/>
      <c r="N342" s="214"/>
      <c r="O342" s="214"/>
      <c r="P342" s="214"/>
      <c r="Q342" s="214"/>
      <c r="R342" s="214"/>
      <c r="S342" s="214"/>
      <c r="T342" s="214"/>
    </row>
    <row r="343" spans="1:20" s="190" customFormat="1" ht="18.75">
      <c r="A343" s="1207"/>
      <c r="B343" s="1207"/>
      <c r="C343" s="342"/>
      <c r="D343" s="342"/>
      <c r="F343" s="338"/>
      <c r="G343" s="149" t="s">
        <v>402</v>
      </c>
      <c r="H343" s="339"/>
      <c r="I343" s="340"/>
      <c r="J343" s="334"/>
      <c r="K343" s="214"/>
      <c r="L343" s="214"/>
      <c r="M343" s="214"/>
      <c r="N343" s="214"/>
      <c r="O343" s="214"/>
      <c r="P343" s="214"/>
      <c r="Q343" s="214"/>
      <c r="R343" s="214"/>
      <c r="S343" s="214"/>
      <c r="T343" s="214"/>
    </row>
    <row r="344" spans="1:20" s="190" customFormat="1" ht="18.75">
      <c r="A344" s="1207"/>
      <c r="B344" s="214"/>
      <c r="C344" s="214"/>
      <c r="D344" s="214"/>
      <c r="F344" s="338"/>
      <c r="G344" s="155" t="s">
        <v>506</v>
      </c>
      <c r="H344" s="339"/>
      <c r="I344" s="340"/>
      <c r="J344" s="334"/>
      <c r="K344" s="214"/>
      <c r="L344" s="214"/>
      <c r="M344" s="214"/>
      <c r="N344" s="214"/>
      <c r="O344" s="214"/>
      <c r="P344" s="214"/>
      <c r="Q344" s="214"/>
      <c r="R344" s="214"/>
      <c r="S344" s="214"/>
      <c r="T344" s="214"/>
    </row>
    <row r="345" spans="1:20" s="190" customFormat="1" ht="18.75">
      <c r="A345" s="214"/>
      <c r="B345" s="214"/>
      <c r="C345" s="214"/>
      <c r="D345" s="214"/>
      <c r="F345" s="338"/>
      <c r="G345" s="165" t="s">
        <v>505</v>
      </c>
      <c r="H345" s="339"/>
      <c r="I345" s="340"/>
      <c r="J345" s="334"/>
      <c r="K345" s="214"/>
      <c r="L345" s="214"/>
      <c r="M345" s="214"/>
      <c r="N345" s="214"/>
      <c r="O345" s="214"/>
      <c r="P345" s="214"/>
      <c r="Q345" s="214"/>
      <c r="R345" s="214"/>
      <c r="S345" s="214"/>
      <c r="T345" s="214"/>
    </row>
  </sheetData>
  <sheetProtection formatColumns="0" formatRows="0"/>
  <dataConsolidate/>
  <mergeCells count="321">
    <mergeCell ref="EA109:EA110"/>
    <mergeCell ref="EB109:EB110"/>
    <mergeCell ref="EC109:EC110"/>
    <mergeCell ref="ED109:ED110"/>
    <mergeCell ref="O103:EE103"/>
    <mergeCell ref="O104:EE104"/>
    <mergeCell ref="O105:EE105"/>
    <mergeCell ref="O106:EE106"/>
    <mergeCell ref="O107:EE107"/>
    <mergeCell ref="O108:EE108"/>
    <mergeCell ref="DO109:DO110"/>
    <mergeCell ref="DP109:DP110"/>
    <mergeCell ref="DQ109:DQ110"/>
    <mergeCell ref="DR109:DR110"/>
    <mergeCell ref="DC109:DC110"/>
    <mergeCell ref="DD109:DD110"/>
    <mergeCell ref="DE109:DE110"/>
    <mergeCell ref="DF109:DF110"/>
    <mergeCell ref="CQ109:CQ110"/>
    <mergeCell ref="CR109:CR110"/>
    <mergeCell ref="CS109:CS110"/>
    <mergeCell ref="CT109:CT110"/>
    <mergeCell ref="CE109:CE110"/>
    <mergeCell ref="CF109:CF110"/>
    <mergeCell ref="CG109:CG110"/>
    <mergeCell ref="CH109:CH110"/>
    <mergeCell ref="BS109:BS110"/>
    <mergeCell ref="BT109:BT110"/>
    <mergeCell ref="BU109:BU110"/>
    <mergeCell ref="BV109:BV110"/>
    <mergeCell ref="BG109:BG110"/>
    <mergeCell ref="BH109:BH110"/>
    <mergeCell ref="BI109:BI110"/>
    <mergeCell ref="BJ109:BJ110"/>
    <mergeCell ref="AU109:AU110"/>
    <mergeCell ref="AV109:AV110"/>
    <mergeCell ref="AW109:AW110"/>
    <mergeCell ref="AX109:AX110"/>
    <mergeCell ref="AI109:AI110"/>
    <mergeCell ref="AJ109:AJ110"/>
    <mergeCell ref="AK109:AK110"/>
    <mergeCell ref="AL109:AL110"/>
    <mergeCell ref="D195:D200"/>
    <mergeCell ref="E196:E199"/>
    <mergeCell ref="O162:V162"/>
    <mergeCell ref="O163:V163"/>
    <mergeCell ref="O164:V164"/>
    <mergeCell ref="O165:V165"/>
    <mergeCell ref="S148:S149"/>
    <mergeCell ref="O160:V160"/>
    <mergeCell ref="O161:V161"/>
    <mergeCell ref="F165:F168"/>
    <mergeCell ref="I164:I169"/>
    <mergeCell ref="J165:J168"/>
    <mergeCell ref="F147:F150"/>
    <mergeCell ref="I146:I151"/>
    <mergeCell ref="J147:J150"/>
    <mergeCell ref="W130:W132"/>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1:V71"/>
    <mergeCell ref="O72:V72"/>
    <mergeCell ref="R130:R131"/>
    <mergeCell ref="R73:R74"/>
    <mergeCell ref="S73:S74"/>
    <mergeCell ref="T73:T74"/>
    <mergeCell ref="D70:D77"/>
    <mergeCell ref="E71:E76"/>
    <mergeCell ref="J109:J111"/>
    <mergeCell ref="F90:F93"/>
    <mergeCell ref="J90:J93"/>
    <mergeCell ref="U130:U131"/>
    <mergeCell ref="S130:S131"/>
    <mergeCell ref="I88:I95"/>
    <mergeCell ref="G109:G111"/>
    <mergeCell ref="F108:F112"/>
    <mergeCell ref="I108:I112"/>
    <mergeCell ref="C87:C96"/>
    <mergeCell ref="D88:D95"/>
    <mergeCell ref="E89:E94"/>
    <mergeCell ref="A49:A62"/>
    <mergeCell ref="B50:B61"/>
    <mergeCell ref="C51:C60"/>
    <mergeCell ref="D52:D59"/>
    <mergeCell ref="B68:B79"/>
    <mergeCell ref="C69:C78"/>
    <mergeCell ref="A336:A344"/>
    <mergeCell ref="C340:C342"/>
    <mergeCell ref="I341:I342"/>
    <mergeCell ref="H301:H302"/>
    <mergeCell ref="B339:B343"/>
    <mergeCell ref="C296:C297"/>
    <mergeCell ref="C301:C302"/>
    <mergeCell ref="F301:F302"/>
    <mergeCell ref="G301:G302"/>
    <mergeCell ref="T210:T211"/>
    <mergeCell ref="R166:R167"/>
    <mergeCell ref="T166:T167"/>
    <mergeCell ref="U166:U167"/>
    <mergeCell ref="O219:V219"/>
    <mergeCell ref="N194:AF194"/>
    <mergeCell ref="N195:AF195"/>
    <mergeCell ref="W166:W168"/>
    <mergeCell ref="N192:AF192"/>
    <mergeCell ref="V210:V211"/>
    <mergeCell ref="Q206:Q208"/>
    <mergeCell ref="S166:S167"/>
    <mergeCell ref="O178:W178"/>
    <mergeCell ref="N193:AF193"/>
    <mergeCell ref="U206:U207"/>
    <mergeCell ref="R210:R212"/>
    <mergeCell ref="N210:N213"/>
    <mergeCell ref="Q210:Q212"/>
    <mergeCell ref="O210:O212"/>
    <mergeCell ref="P210:P212"/>
    <mergeCell ref="U210:U211"/>
    <mergeCell ref="S210:S211"/>
    <mergeCell ref="O179:W179"/>
    <mergeCell ref="O180:W180"/>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A85:A98"/>
    <mergeCell ref="B86:B97"/>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EF110:EF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W91:W93"/>
    <mergeCell ref="Z109:Z110"/>
    <mergeCell ref="W55:W57"/>
    <mergeCell ref="W73:W75"/>
    <mergeCell ref="U73:U74"/>
    <mergeCell ref="Y109:Y110"/>
    <mergeCell ref="O124:V124"/>
    <mergeCell ref="O70:V70"/>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O220:V220"/>
    <mergeCell ref="O221:V221"/>
    <mergeCell ref="O222:V222"/>
    <mergeCell ref="O223:V223"/>
    <mergeCell ref="O224:V224"/>
    <mergeCell ref="P15:P16"/>
    <mergeCell ref="A219:A232"/>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128:I133"/>
    <mergeCell ref="K196:K199"/>
    <mergeCell ref="A237:A250"/>
    <mergeCell ref="B238:B249"/>
    <mergeCell ref="C239:C248"/>
    <mergeCell ref="D240:D247"/>
    <mergeCell ref="E241:E246"/>
    <mergeCell ref="I241:I246"/>
    <mergeCell ref="F242:F245"/>
    <mergeCell ref="E107:E113"/>
    <mergeCell ref="A103:A117"/>
    <mergeCell ref="B104:B116"/>
    <mergeCell ref="C105:C115"/>
    <mergeCell ref="D106:D113"/>
    <mergeCell ref="A142:A155"/>
    <mergeCell ref="A178:A187"/>
    <mergeCell ref="B179:B186"/>
    <mergeCell ref="C180:C185"/>
    <mergeCell ref="D181:D184"/>
    <mergeCell ref="A192:A203"/>
    <mergeCell ref="B193:B202"/>
    <mergeCell ref="C194:C201"/>
    <mergeCell ref="J242:J245"/>
    <mergeCell ref="J224:J227"/>
    <mergeCell ref="I223:I228"/>
    <mergeCell ref="W243:W245"/>
    <mergeCell ref="R243:R244"/>
    <mergeCell ref="S243:S244"/>
    <mergeCell ref="T243:T244"/>
    <mergeCell ref="U243:U244"/>
    <mergeCell ref="O237:V237"/>
    <mergeCell ref="O238:V238"/>
    <mergeCell ref="O239:V239"/>
    <mergeCell ref="O240:V240"/>
    <mergeCell ref="O241:V241"/>
    <mergeCell ref="O242:V242"/>
    <mergeCell ref="T225:T226"/>
    <mergeCell ref="W225:W227"/>
    <mergeCell ref="U225:U226"/>
    <mergeCell ref="O181:W181"/>
    <mergeCell ref="O85:V85"/>
    <mergeCell ref="O86:V86"/>
    <mergeCell ref="O87:V87"/>
    <mergeCell ref="O88:V88"/>
    <mergeCell ref="O89:V89"/>
    <mergeCell ref="O90:V90"/>
    <mergeCell ref="T130:T131"/>
    <mergeCell ref="O147:V147"/>
    <mergeCell ref="T148:T149"/>
    <mergeCell ref="R148:R149"/>
    <mergeCell ref="U148:U149"/>
    <mergeCell ref="O145:V145"/>
    <mergeCell ref="O127:V127"/>
    <mergeCell ref="O129:V129"/>
    <mergeCell ref="W148:W150"/>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0:WWE166 K291 XAN103:XAN109 I331 E306 WWE85:WWE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OB103:OB109 XX103:XX109 AHT103:AHT109 ARP103:ARP109 BBL103:BBL109 BLH103:BLH109 BVD103:BVD109 CEZ103:CEZ109 COV103:COV109 CYR103:CYR109 DIN103:DIN109 DSJ103:DSJ109 ECF103:ECF109 EMB103:EMB109 EVX103:EVX109 FFT103:FFT109 FPP103:FPP109 FZL103:FZL109 GJH103:GJH109 GTD103:GTD109 HCZ103:HCZ109 HMV103:HMV109 HWR103:HWR109 IGN103:IGN109 IQJ103:IQJ109 JAF103:JAF109 JKB103:JKB109 JTX103:JTX109 KDT103:KDT109 KNP103:KNP109 KXL103:KXL109 LHH103:LHH109 LRD103:LRD109 MAZ103:MAZ109 MKV103:MKV109 MUR103:MUR109 NEN103:NEN109 NOJ103:NOJ109 NYF103:NYF109 OIB103:OIB109 ORX103:ORX109 PBT103:PBT109 PLP103:PLP109 PVL103:PVL109 QFH103:QFH109 QPD103:QPD109 QYZ103:QYZ109 RIV103:RIV109 RSR103:RSR109 SCN103:SCN109 SMJ103:SMJ109 SWF103:SWF109 TGB103:TGB109 TPX103:TPX109 TZT103:TZT109 UJP103:UJP109 UTL103:UTL109 VDH103:VDH109 VND103:VND109 VWZ103:VWZ109 WGV103:WGV109 WQR103:WQR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X183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E237:WWE244 WMI237:WMI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S237:JS244 TO237:TO244 ADK237:ADK244 ANG237:ANG244 AXC237:AXC244 BGY237:BGY244 BQU237:BQU244 CAQ237:CAQ244 CKM237:CKM244 CUI237:CUI244 DEE237:DEE244 DOA237:DOA244 DXW237:DXW244 EHS237:EHS244 ERO237:ERO244 FBK237:FBK244 FLG237:FLG244 FVC237:FVC244 GEY237:GEY244 GOU237:GOU244 GYQ237:GYQ244 HIM237:HIM244 HSI237:HSI244 ICE237:ICE244 IMA237:IMA244 IVW237:IVW244 JFS237:JFS244 JPO237:JPO244 JZK237:JZK244 KJG237:KJG244 KTC237:KTC244 LCY237:LCY244 LMU237:LMU244 LWQ237:LWQ244 MGM237:MGM244 MQI237:MQI244 NAE237:NAE244 NKA237:NKA244 NTW237:NTW244 ODS237:ODS244 ONO237:ONO244 OXK237:OXK244 PHG237:PHG244 PRC237:PRC244 QAY237:QAY244 QKU237:QKU244 QUQ237:QUQ244 REM237:REM244 ROI237:ROI244 RYE237:RYE244 SIA237:SIA244 SRW237:SRW244 TBS237:TBS244 TLO237:TLO244 TVK237:TVK244 UFG237:UFG244 UPC237:UPC244 UYY237:UYY244 VIU237:VIU244 VSQ237:VSQ244 WCM237:WCM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O119:P119 O109:P109 AA119:AB119 AA109:AB109 AM119:AN119 AM109:AN109 AY119:AZ119 AY109:AZ109 BK119:BL119 BK109:BL109 BW119:BX119 BW109:BX109 CI119:CJ119 CI109:CJ109 CU119:CV119 CU109:CV109 DG119:DH119 DG109:DH109 DS119:DT119 DS109:DT10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NB119 WMG37 WMG91:WMG92 WMG148 WWC37 WMG73 WWC73 WMG130 WWC91:WWC92 WWC130 WMG166 WWC166 G9:G10 K9:K10 O9:O10 JR182 TN182 VNB109 VWX109 WGT109 WQP109 VWX119 XAL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NZ109 XV109 AHR109 ARN109 BBJ109 BLF109 BVB109 CEX109 COT109 CYP109 DIL109 DSH109 ECD109 ELZ109 EVV109 FFR109 FPN109 FZJ109 GJF109 GTB109 HCX109 HMT109 HWP109 IGL109 IQH109 JAD109 JJZ109 JTV109 KDR109 KNN109 KXJ109 LHF109 LRB109 MAX109 MKT109 MUP109 NEL109 NOH109 NYD109 OHZ109 ORV109 PBR109 PLN109 PVJ109 QFF109 QPB109 QYX109 RIT109 RSP109 SCL109 SMH109 SWD109 TFZ109 TPV109 TZR109 UJN109 UTJ109 VDF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GT119 WQP119 XAL119 VDF119 NX119 XT119 AHP119 ARL119 BBH119 BLD119 BUZ119 CEV119 COR119 CYN119 DIJ119 DSF119 ECB119 ELX119 EVT119 FFP119 FPL119 FZH119 GJD119 GSZ119 HCV119 HMR119 HWN119 IGJ119 IQF119 JAB119 JJX119 JTT119 KDP119 KNL119 KXH119 LHD119 LQZ119 MAV119 MKR119 MUN119 NEJ119 NOF119 NYB119 OHX119 ORT119 PBP119 PLL119 PVH119 QFD119 QOZ119 QYV119 RIR119 RSN119 SCJ119 SMF119 SWB119 TFX119 TPT119 TZP119 UJL119 UTH119 VDD119 VMZ119 VWV119 WGR119 WQN119 XAJ119 NZ119 XV119 AHR119 ARN119 BBJ119 BLF119 BVB119 CEX119 COT119 CYP119 DIL119 DSH119 ECD119 ELZ119 EVV119 FFR119 FPN119 FZJ119 GJF119 GTB119 HCX119 HMT119 HWP119 IGL119 IQH119 JAD119 JJZ119 JTV119 KDR119 KNN119 KXJ119 LHF119 LRB119 MAX119 MKT119 MUP119 NEL119 NOH119 NYD119 OHZ119 ORV119 PBR119 PLN119 PVJ119 QFF119 QPB119 QYX119 RIT119 RSP119 SCL119 SMH119 SWD119 TFZ119 TPV119 TZR119 UJN119 UTJ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AE196 JO243 S243 WWC243 WMG243 WCK243 VSO243 VIS243 UYW243 UPA243 UFE243 TVI243 TLM243 TBQ243 SRU243 SHY243 RYC243 ROG243 REK243 QUO243 QKS243 QAW243 PRA243 PHE243 OXI243 ONM243 ODQ243 NTU243 NJY243 NAC243 MQG243 MGK243 LWO243 LMS243 LCW243 KTA243 KJE243 JZI243 JPM243 JFQ243 IVU243 ILY243 ICC243 HSG243 HIK243 GYO243 GOS243 GEW243 FVA243 FLE243 FBI243 ERM243 EHQ243 DXU243 DNY243 DEC243 CUG243 CKK243 CAO243 BQS243 BGW243 AXA243 ANE243 ADI243 TM243 TK243 JQ243 WWA243 WME243 WCI243 VSM243 VIQ243 UYU243 UOY243 UFC243 TVG243 TLK243 TBO243 SRS243 SHW243 RYA243 ROE243 REI243 QUM243 QKQ243 QAU243 PQY243 PHC243 OXG243 ONK243 ODO243 NTS243 NJW243 NAA243 MQE243 MGI243 LWM243 LMQ243 LCU243 KSY243 KJC243 JZG243 JPK243 JFO243 IVS243 ILW243 ICA243 HSE243 HII243 GYM243 GOQ243 GEU243 FUY243 FLC243 FBG243 ERK243 EHO243 DXS243 DNW243 DEA243 CUE243 CKI243 CAM243 BQQ243 BGU243 AWY243 ANC243 ADG243 U243 S9:S10 S15:S16 U55 U166 V182 U91:U92 XAJ109:XAJ110 WQN109:WQN110 WGR109:WGR110 VWV109:VWV110 VMZ109:VMZ110 VDD109:VDD110 UTH109:UTH110 UJL109:UJL110 TZP109:TZP110 TPT109:TPT110 TFX109:TFX110 SWB109:SWB110 SMF109:SMF110 SCJ109:SCJ110 RSN109:RSN110 RIR109:RIR110 QYV109:QYV110 QOZ109:QOZ110 QFD109:QFD110 PVH109:PVH110 PLL109:PLL110 PBP109:PBP110 ORT109:ORT110 OHX109:OHX110 NYB109:NYB110 NOF109:NOF110 NEJ109:NEJ110 MUN109:MUN110 MKR109:MKR110 MAV109:MAV110 LQZ109:LQZ110 LHD109:LHD110 KXH109:KXH110 KNL109:KNL110 KDP109:KDP110 JTT109:JTT110 JJX109:JJX110 JAB109:JAB110 IQF109:IQF110 IGJ109:IGJ110 HWN109:HWN110 HMR109:HMR110 HCV109:HCV110 GSZ109:GSZ110 GJD109:GJD110 FZH109:FZH110 FPL109:FPL110 FFP109:FFP110 EVT109:EVT110 ELX109:ELX110 ECB109:ECB110 DSF109:DSF110 DIJ109:DIJ110 CYN109:CYN110 COR109:COR110 CEV109:CEV110 BUZ109:BUZ110 BLD109:BLD110 BBH109:BBH110 ARL109:ARL110 AHP109:AHP110 XT109:XT110 NX109:NX110 X109:X110 Z109 Z119 AJ119 AJ109:AJ110 AL119 AL109 AV119 AV109:AV110 AX119 AX109 BH119 BH109:BH110 BJ119 BJ109 BT119 BT109:BT110 BV119 BV109 CF119 CF109:CF110 CH119 CH109 CR119 CR109:CR110 CT119 CT109 DD119 DD109:DD110 DF119 DF109 DP119 DP109:DP110 DR119 DR109 EB119 EB109:EB110 ED109 ED1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QO119 WMF130:WMF131 WWB130:WWB131 WMF148:WMF149 WWB148:WWB149 WMD91:WMD92 WVZ91:WVZ92 WMF37 WMF73 WWB37 WWB73 WQO109 XAK109 WMF55 I291 XAK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NW109 XS109 AHO109 ARK109 BBG109 BLC109 BUY109 CEU109 COQ109 CYM109 DII109 DSE109 ECA109 ELW109 EVS109 FFO109 FPK109 FZG109 GJC109 GSY109 HCU109 HMQ109 HWM109 IGI109 IQE109 JAA109 JJW109 JTS109 KDO109 KNK109 KXG109 LHC109 LQY109 MAU109 MKQ109 MUM109 NEI109 NOE109 NYA109 OHW109 ORS109 PBO109 PLK109 PVG109 QFC109 QOY109 QYU109 RIQ109 RSM109 SCI109 SME109 SWA109 TFW109 TPS109 TZO109 UJK109 UTG109 VDC109 VMY109 VWU109 WGQ109 WQM109 XAI109 Y109 NY109 XU109 AHQ109 ARM109 BBI109 BLE109 BVA109 CEW109 COS109 CYO109 DIK109 DSG109 ECC109 ELY109 EVU109 FFQ109 FPM109 FZI109 GJE109 GTA109 HCW109 HMS109 HWO109 IGK109 IQG109 JAC109 JJY109 JTU109 KDQ109 KNM109 KXI109 LHE109 LRA109 MAW109 MKS109 MUO109 NEK109 NOG109 NYC109 OHY109 ORU109 PBQ109 PLM109 PVI109 QFE109 QPA109 QYW109 RIS109 RSO109 SCK109 SMG109 SWC109 TFY109 TPU109 TZQ109 UJM109 UTI109 VDE109 VNA109 VWW109 WGS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NW119 XS119 AHO119 ARK119 BBG119 BLC119 BUY119 CEU119 COQ119 CYM119 DII119 DSE119 ECA119 ELW119 EVS119 FFO119 FPK119 FZG119 GJC119 GSY119 HCU119 HMQ119 HWM119 IGI119 IQE119 JAA119 JJW119 JTS119 KDO119 KNK119 KXG119 LHC119 LQY119 MAU119 MKQ119 MUM119 NEI119 NOE119 NYA119 OHW119 ORS119 PBO119 PLK119 PVG119 QFC119 QOY119 QYU119 RIQ119 RSM119 SCI119 SME119 SWA119 TFW119 TPS119 TZO119 UJK119 UTG119 VDC119 VMY119 VWU119 WGQ119 WQM119 XAI119 Y119 NY119 XU119 AHQ119 ARM119 BBI119 BLE119 BVA119 CEW119 COS119 CYO119 DIK119 DSG119 ECC119 ELY119 EVU119 FFQ119 FPM119 FZI119 GJE119 GTA119 HCW119 HMS119 HWO119 IGK119 IQG119 JAC119 JJY119 JTU119 KDQ119 KNM119 KXI119 LHE119 LRA119 MAW119 MKS119 MUO119 NEK119 NOG119 NYC119 OHY119 ORU119 PBQ119 PLM119 PVI119 QFE119 QPA119 QYW119 RIS119 RSO119 SCK119 SMG119 SWC119 TFY119 TPU119 TZQ119 UJM119 UTI119 VDE119 VNA119 VWW119 WGS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AWZ243 AND243 ADH243 TL243 JP243 T243 WVZ243 WMD243 WCH243 VSL243 VIP243 UYT243 UOX243 UFB243 TVF243 TLJ243 TBN243 SRR243 SHV243 RXZ243 ROD243 REH243 QUL243 QKP243 QAT243 PQX243 PHB243 OXF243 ONJ243 ODN243 NTR243 NJV243 MZZ243 MQD243 MGH243 LWL243 LMP243 LCT243 KSX243 KJB243 JZF243 JPJ243 JFN243 IVR243 ILV243 IBZ243 HSD243 HIH243 GYL243 GOP243 GET243 FUX243 FLB243 FBF243 ERJ243 EHN243 DXR243 DNV243 DDZ243 CUD243 CKH243 CAL243 BQP243 BGT243 AWX243 ANB243 ADF243 TJ243 JN243 AI109 AK109 AI119 AK119 AU109 AW109 AU119 AW119 BG109 BI109 BG119 BI119 BS109 BU109 BS119 BU119 CE109 CG109 CE119 CG119 CQ109 CS109 CQ119 CS119 DC109 DE109 DC119 DE119 DO109 DQ109 DO119 DQ119 EA109 EC109 EA119 EC119"/>
    <dataValidation allowBlank="1" promptTitle="checkPeriodRange" sqref="XAH109 WVY38 WVY74 WVY131 WVY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NV109 XR109 AHN109 ARJ109 BBF109 BLB109 BUX109 CET109 COP109 CYL109 DIH109 DSD109 EBZ109 ELV109 EVR109 FFN109 FPJ109 FZF109 GJB109 GSX109 HCT109 HMP109 HWL109 IGH109 IQD109 IZZ109 JJV109 JTR109 KDN109 KNJ109 KXF109 LHB109 LQX109 MAT109 MKP109 MUL109 NEH109 NOD109 NXZ109 OHV109 ORR109 PBN109 PLJ109 PVF109 QFB109 QOX109 QYT109 RIP109 RSL109 SCH109 SMD109 SVZ109 TFV109 TPR109 TZN109 UJJ109 UTF109 VDB109 VMX109 VWT109 WGP109 WQL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XAH119 V119 NV119 XR119 AHN119 ARJ119 BBF119 BLB119 BUX119 CET119 COP119 CYL119 DIH119 DSD119 EBZ119 ELV119 EVR119 FFN119 FPJ119 FZF119 GJB119 GSX119 HCT119 HMP119 HWL119 IGH119 IQD119 IZZ119 JJV119 JTR119 KDN119 KNJ119 KXF119 LHB119 LQX119 MAT119 MKP119 MUL119 NEH119 NOD119 NXZ119 OHV119 ORR119 PBN119 PLJ119 PVF119 QFB119 QOX119 QYT119 RIP119 RSL119 SCH119 SMD119 SVZ119 TFV119 TPR119 TZN119 UJJ119 UTF119 VDB119 VMX119 VWT119 WGP119 WQL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M244 TI244 ADE244 ANA244 AWW244 BGS244 BQO244 CAK244 CKG244 CUC244 DDY244 DNU244 DXQ244 EHM244 ERI244 FBE244 FLA244 FUW244 GES244 GOO244 GYK244 HIG244 HSC244 IBY244 ILU244 IVQ244 JFM244 JPI244 JZE244 KJA244 KSW244 LCS244 LMO244 LWK244 MGG244 MQC244 MZY244 NJU244 NTQ244 ODM244 ONI244 OXE244 PHA244 PQW244 QAS244 QKO244 QUK244 REG244 ROC244 RXY244 SHU244 SRQ244 TBM244 TLI244 TVE244 UFA244 UOW244 UYS244 VIO244 VSK244 WCG244 WMC244 WVY244 AH109 AH119 AT109 AT119 BF109 BF119 BR109 BR119 CD109 CD119 CP109 CP119 DB109 DB119 DN109 DN119 DZ109 DZ119"/>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VW129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2:WCL24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2:VSP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YQ242:UYX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M242:VIT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EY242:UFF242 WVW242:WWD242 WMA242:WMH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OU242:UPB242 JK242:JR242 TG242:TN242 ADC242:ADJ242 AMY242:ANF242 AWU242:AXB242 BGQ242:BGX242 BQM242:BQT242 CAI242:CAP242 CKE242:CKL242 CUA242:CUH242 DDW242:DED242 DNS242:DNZ242 DXO242:DXV242 EHK242:EHR242 ERG242:ERN242 FBC242:FBJ242 FKY242:FLF242 FUU242:FVB242 GEQ242:GEX242 GOM242:GOT242 GYI242:GYP242 HIE242:HIL242 HSA242:HSH242 IBW242:ICD242 ILS242:ILZ242 IVO242:IVV242 JFK242:JFR242 JPG242:JPN242 JZC242:JZJ242 KIY242:KJF242 KSU242:KTB242 LCQ242:LCX242 LMM242:LMT242 LWI242:LWP242 MGE242:MGL242 MQA242:MQH242 MZW242:NAD242 NJS242:NJZ242 NTO242:NTV242 ODK242:ODR242 ONG242:ONN242 OXC242:OXJ242 PGY242:PHF242 PQU242:PRB242 QAQ242:QAX242 QKM242:QKT242 QUI242:QUP242 REE242:REL242 ROA242:ROH242 RXW242:RYD242 SHS242:SHZ242 SRO242:SRV242 TBK242:TBR242 TLG242:TLN242 TVC242:TVJ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K241 TG241 ADC241 AMY241 AWU241 BGQ241 BQM241 CAI241 CKE241 CUA241 DDW241 DNS241 DXO241 EHK241 ERG241 FBC241 FKY241 FUU241 GEQ241 GOM241 GYI241 HIE241 HSA241 IBW241 ILS241 IVO241 JFK241 JPG241 JZC241 KIY241 KSU241 LCQ241 LMM241 LWI241 MGE241 MQA241 MZW241 NJS241 NTO241 ODK241 ONG241 OXC241 PGY241 PQU241 QAQ241 QKM241 QUI241 REE241 ROA241 RXW241 SHS241 SRO241 TBK241 TLG241 TVC241 UEY241 UOU241 UYQ241 VIM241 VSI241 WCE241 WMA241 WVW241">
      <formula1>kind_of_scheme_in</formula1>
    </dataValidation>
    <dataValidation type="list" allowBlank="1" showInputMessage="1" showErrorMessage="1" errorTitle="Ошибка" error="Выберите значение из списка" sqref="XAA108 NO108 XK108 AHG108 ARC108 BAY108 BKU108 BUQ108 CEM108 COI108 CYE108 DIA108 DRW108 EBS108 ELO108 EVK108 FFG108 FPC108 FYY108 GIU108 GSQ108 HCM108 HMI108 HWE108 IGA108 IPW108 IZS108 JJO108 JTK108 KDG108 KNC108 KWY108 LGU108 LQQ108 MAM108 MKI108 MUE108 NEA108 NNW108 NXS108 OHO108 ORK108 PBG108 PLC108 PUY108 QEU108 QOQ108 QYM108 RII108 RSE108 SCA108 SLW108 SVS108 TFO108 TPK108 TZG108 UJC108 USY108 VCU108 VMQ108 VWM108 WGI108 WQE108 O108">
      <formula1>kind_of_cons</formula1>
    </dataValidation>
    <dataValidation type="list" allowBlank="1" showInputMessage="1" showErrorMessage="1" errorTitle="Ошибка" error="Выберите значение из списка" sqref="WVU91 WVU130 JI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3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VU243 WLY243 WCC243 VSG243 VIK243 UYO243 UOS243 UEW243 TVA243 TLE243 TBI243 SRM243 SHQ243 RXU243 RNY243 REC243 QUG243 QKK243 QAO243 PQS243 PGW243 OXA243 ONE243 ODI243 NTM243 NJQ243 MZU243 MPY243 MGC243 LWG243 LMK243 LCO243 KSS243 KIW243 JZA243 JPE243 JFI243 IVM243 ILQ243 IBU243 HRY243 HIC243 GYG243 GOK243 GEO243 FUS243 FKW243 FBA243 ERE243 EHI243 DXM243 DNQ243 DDU243 CTY243 CKC243 CAG243 BQK243 BGO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NL114:OB114 XH114:XX114 AHD114:AHT114 AQZ114:ARP114 BAV114:BBL114 BKR114:BLH114 BUN114:BVD114 CEJ114:CEZ114 COF114:COV114 CYB114:CYR114 DHX114:DIN114 DRT114:DSJ114 EBP114:ECF114 ELL114:EMB114 EVH114:EVX114 FFD114:FFT114 FOZ114:FPP114 FYV114:FZL114 GIR114:GJH114 GSN114:GTD114 HCJ114:HCZ114 HMF114:HMV114 HWB114:HWR114 IFX114:IGN114 IPT114:IQJ114 IZP114:JAF114 JJL114:JKB114 JTH114:JTX114 KDD114:KDT114 KMZ114:KNP114 KWV114:KXL114 LGR114:LHH114 LQN114:LRD114 MAJ114:MAZ114 MKF114:MKV114 MUB114:MUR114 NDX114:NEN114 NNT114:NOJ114 NXP114:NYF114 OHL114:OIB114 ORH114:ORX114 PBD114:PBT114 PKZ114:PLP114 PUV114:PVL114 QER114:QFH114 QON114:QPD114 QYJ114:QYZ114 RIF114:RIV114 RSB114:RSR114 SBX114:SCN114 SLT114:SMJ114 SVP114:SWF114 TFL114:TGB114 TPH114:TPX114 TZD114:TZT114 UIZ114:UJP114 USV114:UTL114 VCR114:VDH114 VMN114:VND114 VWJ114:VWZ114 WGF114:WGV114 WQB114:WQR114 WZX114:XAN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AMV245:ANG252 MPX245:MQI252 GOJ245:GOU252 MZT245:NAE252 DNP245:DOA252 NJP245:NKA252 GYF245:GYQ252 NTL245:NTW252 CAF245:CAQ252 ODH245:ODS252 HIB245:HIM252 OND245:ONO252 DXL245:DXW252 OWZ245:OXK252 HRX245:HSI252 PGV245:PHG252 BGN245:BGY252 PQR245:PRC252 IBT245:ICE252 QAN245:QAY252 EHH245:EHS252 QKJ245:QKU252 ILP245:IMA252 QUF245:QUQ252 CKB245:CKM252 REB245:REM252 IVL245:IVW252 RNX245:ROI252 ERD245:ERO252 RXT245:RYE252 JFH245:JFS252 SHP245:SIA252 AWR245:AXC252 SRL245:SRW252 JPD245:JPO252 TBH245:TBS252 FAZ245:FBK252 TLD245:TLO252 JYZ245:JZK252 TUZ245:TVK252 CTX245:CUI252 UEV245:UFG252 KIV245:KJG252 UOR245:UPC252 FKV245:FLG252 UYN245:UYY252 KSR245:KTC252 VIJ245:VIU252 BQJ245:BQU252 VSF245:VSQ252 LCN245:LCY252 WCB245:WCM252 FUR245:FVC252 WLX245:WMI252 LMJ245:LMU252 WVT245:WWE252 DDT245:DEE252 TD245:TO252 LWF245:LWQ252 JH245:JS252 GEN245:GEY252 ACZ245:ADK252 MGB245:MGM252 L245:V245 L246:W251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ZY119 M119 NM119 XI119 AHE119 ARA119 BAW119 BKS119 BUO119 CEK119 COG119 CYC119 DHY119 DRU119 EBQ119 ELM119 EVI119 FFE119 FPA119 FYW119 GIS119 GSO119 HCK119 HMG119 HWC119 IFY119 IPU119 IZQ119 JJM119 JTI119 KDE119 KNA119 KWW119 LGS119 LQO119 MAK119 MKG119 MUC119 NDY119 NNU119 NXQ119 OHM119 ORI119 PBE119 PLA119 PUW119 QES119 QOO119 QYK119 RIG119 RSC119 SBY119 SLU119 SVQ119 TFM119 TPI119 TZE119 UJA119 USW119 VCS119 VMO119 VWK119 WGG119 WQC119">
      <formula1>900</formula1>
    </dataValidation>
    <dataValidation type="list" allowBlank="1" showInputMessage="1" errorTitle="Ошибка" error="Выберите значение из списка" prompt="Выберите значение из списка" sqref="WQC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ZY109 NM109 XI109 AHE109 ARA109 BAW109 BKS109 BUO109 CEK109 COG109 CYC109 DHY109 DRU109 EBQ109 ELM109 EVI109 FFE109 FPA109 FYW109 GIS109 GSO109 HCK109 HMG109 HWC109 IFY109 IPU109 IZQ109 JJM109 JTI109 KDE109 KNA109 KWW109 LGS109 LQO109 MAK109 MKG109 MUC109 NDY109 NNU109 NXQ109 OHM109 ORI109 PBE109 PLA109 PUW109 QES109 QOO109 QYK109 RIG109 RSC109 SBY109 SLU109 SVQ109 TFM109 TPI109 TZE109 UJA109 USW109 VCS109 VMO109 VWK109 WGG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NL115:OB118 XH115:XX118 AHD115:AHT118 AQZ115:ARP118 BAV115:BBL118 BKR115:BLH118 BUN115:BVD118 CEJ115:CEZ118 COF115:COV118 CYB115:CYR118 DHX115:DIN118 DRT115:DSJ118 EBP115:ECF118 ELL115:EMB118 EVH115:EVX118 FFD115:FFT118 FOZ115:FPP118 FYV115:FZL118 GIR115:GJH118 GSN115:GTD118 HCJ115:HCZ118 HMF115:HMV118 HWB115:HWR118 IFX115:IGN118 IPT115:IQJ118 IZP115:JAF118 JJL115:JKB118 JTH115:JTX118 KDD115:KDT118 KMZ115:KNP118 KWV115:KXL118 LGR115:LHH118 LQN115:LRD118 MAJ115:MAZ118 MKF115:MKV118 MUB115:MUR118 NDX115:NEN118 NNT115:NOJ118 NXP115:NYF118 OHL115:OIB118 ORH115:ORX118 PBD115:PBT118 PKZ115:PLP118 PUV115:PVL118 QER115:QFH118 QON115:QPD118 QYJ115:QYZ118 RIF115:RIV118 RSB115:RSR118 SBX115:SCN118 SLT115:SMJ118 SVP115:SWF118 TFL115:TGB118 TPH115:TPX118 TZD115:TZT118 UIZ115:UJP118 USV115:UTL118 VCR115:VDH118 VMN115:VND118 VWJ115:VWZ118 WGF115:WGV118 WQB115:WQR118 WZX115:XAN118 NL111:OB113 XH111:XX113 AHD111:AHT113 AQZ111:ARP113 BAV111:BBL113 BKR111:BLH113 BUN111:BVD113 CEJ111:CEZ113 COF111:COV113 CYB111:CYR113 DHX111:DIN113 DRT111:DSJ113 EBP111:ECF113 ELL111:EMB113 EVH111:EVX113 FFD111:FFT113 FOZ111:FPP113 FYV111:FZL113 GIR111:GJH113 GSN111:GTD113 HCJ111:HCZ113 HMF111:HMV113 HWB111:HWR113 IFX111:IGN113 IPT111:IQJ113 IZP111:JAF113 JJL111:JKB113 JTH111:JTX113 KDD111:KDT113 KMZ111:KNP113 KWV111:KXL113 LGR111:LHH113 LQN111:LRD113 MAJ111:MAZ113 MKF111:MKV113 MUB111:MUR113 NDX111:NEN113 NNT111:NOJ113 NXP111:NYF113 OHL111:OIB113 ORH111:ORX113 PBD111:PBT113 PKZ111:PLP113 PUV111:PVL113 QER111:QFH113 QON111:QPD113 QYJ111:QYZ113 RIF111:RIV113 RSB111:RSR113 SBX111:SCN113 SLT111:SMJ113 SVP111:SWF113 TFL111:TGB113 TPH111:TPX113 TZD111:TZT113 UIZ111:UJP113 USV111:UTL113 VCR111:VDH113 VMN111:VND113 VWJ111:VWZ113 WGF111:WGV113 WQB111:WQR113 WZX111:XAN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TD200:TY204 ACZ200:ADU204 JH200:KC204 AWR200:AXM204 AMV200:ANQ204 BGN200:BHI204 WVT200:WWO204 BQJ200:BRE204 WLX200:WMS204 WCB200:WCW204 VSF200:VTA204 VIJ200:VJE204 UYN200:UZI204 UOR200:UPM204 UEV200:UFQ204 TUZ200:TVU204 TLD200:TLY204 TBH200:TCC204 SRL200:SSG204 SHP200:SIK204 RXT200:RYO204 RNX200:ROS204 REB200:REW204 QUF200:QVA204 QKJ200:QLE204 QAN200:QBI204 PQR200:PRM204 PGV200:PHQ204 OWZ200:OXU204 OND200:ONY204 ODH200:OEC204 NTL200:NUG204 NJP200:NKK204 MZT200:NAO204 MPX200:MQS204 MGB200:MGW204 LWF200:LXA204 LMJ200:LNE204 LCN200:LDI204 KSR200:KTM204 KIV200:KJQ204 JYZ200:JZU204 JPD200:JPY204 JFH200:JGC204 IVL200:IWG204 ILP200:IMK204 IBT200:ICO204 HRX200:HSS204 HIB200:HIW204 GYF200:GZA204 GOJ200:GPE204 GEN200:GFI204 FUR200:FVM204 FKV200:FLQ204 FAZ200:FBU204 ERD200:ERY204 EHH200:EIC204 DXL200:DYG204 DNP200:DOK204 DDT200:DEO204 CTX200:CUS204 CKB200:CKW204 CAF200:CBA204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242:V242 O165 O90">
      <formula1>kind_of_cons</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4" zoomScaleNormal="100" workbookViewId="0">
      <selection activeCell="F21" sqref="F21"/>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30808568</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v>
      </c>
      <c r="F3" s="442"/>
      <c r="G3" s="43"/>
      <c r="H3" s="43"/>
      <c r="I3" s="43"/>
      <c r="J3" s="43"/>
      <c r="K3" s="43"/>
      <c r="L3" s="261"/>
    </row>
    <row r="4" spans="1:12" s="372" customFormat="1" ht="6">
      <c r="A4" s="366"/>
      <c r="B4" s="367"/>
      <c r="C4" s="368"/>
      <c r="D4" s="369"/>
      <c r="E4" s="389"/>
      <c r="F4" s="390"/>
      <c r="G4" s="391"/>
      <c r="I4" s="373"/>
    </row>
    <row r="5" spans="1:12" ht="22.5">
      <c r="D5" s="24"/>
      <c r="E5" s="1148" t="s">
        <v>768</v>
      </c>
      <c r="F5" s="1149"/>
      <c r="G5" s="435"/>
      <c r="J5" s="309"/>
    </row>
    <row r="6" spans="1:12" s="372" customFormat="1" ht="6">
      <c r="A6" s="366"/>
      <c r="B6" s="367"/>
      <c r="C6" s="368"/>
      <c r="D6" s="369"/>
      <c r="E6" s="374"/>
      <c r="F6" s="375"/>
      <c r="G6" s="376"/>
      <c r="I6" s="373"/>
    </row>
    <row r="7" spans="1:12" ht="27">
      <c r="D7" s="24"/>
      <c r="E7" s="25" t="s">
        <v>51</v>
      </c>
      <c r="F7" s="328" t="s">
        <v>107</v>
      </c>
      <c r="G7" s="384"/>
    </row>
    <row r="8" spans="1:12" s="372" customFormat="1" ht="6">
      <c r="A8" s="366"/>
      <c r="B8" s="367"/>
      <c r="C8" s="368"/>
      <c r="D8" s="369"/>
      <c r="E8" s="370"/>
      <c r="F8" s="371"/>
      <c r="G8" s="369"/>
      <c r="I8" s="373"/>
    </row>
    <row r="9" spans="1:12" ht="27">
      <c r="D9" s="24"/>
      <c r="E9" s="25" t="s">
        <v>474</v>
      </c>
      <c r="F9" s="349" t="s">
        <v>84</v>
      </c>
      <c r="G9" s="383"/>
    </row>
    <row r="10" spans="1:12" s="372" customFormat="1" ht="6">
      <c r="A10" s="377"/>
      <c r="B10" s="367"/>
      <c r="C10" s="368"/>
      <c r="D10" s="378"/>
      <c r="E10" s="374"/>
      <c r="F10" s="379"/>
      <c r="G10" s="380"/>
      <c r="I10" s="373"/>
    </row>
    <row r="11" spans="1:12" ht="27">
      <c r="A11" s="200"/>
      <c r="D11" s="24"/>
      <c r="E11" s="81" t="s">
        <v>472</v>
      </c>
      <c r="F11" s="1121" t="s">
        <v>1703</v>
      </c>
      <c r="G11" s="381"/>
    </row>
    <row r="12" spans="1:12" ht="27">
      <c r="D12" s="24"/>
      <c r="E12" s="81" t="s">
        <v>473</v>
      </c>
      <c r="F12" s="1121" t="s">
        <v>1704</v>
      </c>
      <c r="G12" s="383"/>
    </row>
    <row r="13" spans="1:12" s="372" customFormat="1" ht="6">
      <c r="A13" s="377"/>
      <c r="B13" s="367"/>
      <c r="C13" s="368"/>
      <c r="D13" s="378"/>
      <c r="E13" s="374"/>
      <c r="F13" s="379"/>
      <c r="G13" s="380"/>
      <c r="I13" s="373"/>
    </row>
    <row r="14" spans="1:12" ht="27">
      <c r="D14" s="24"/>
      <c r="E14" s="81" t="s">
        <v>368</v>
      </c>
      <c r="F14" s="329" t="s">
        <v>41</v>
      </c>
      <c r="G14" s="383"/>
    </row>
    <row r="15" spans="1:12" ht="27" hidden="1">
      <c r="D15" s="24"/>
      <c r="E15" s="81" t="s">
        <v>298</v>
      </c>
      <c r="F15" s="331" t="s">
        <v>774</v>
      </c>
      <c r="G15" s="383"/>
    </row>
    <row r="16" spans="1:12" ht="27" hidden="1">
      <c r="D16" s="24"/>
      <c r="E16" s="81" t="s">
        <v>599</v>
      </c>
      <c r="F16" s="331"/>
      <c r="G16" s="383"/>
    </row>
    <row r="17" spans="1:9" ht="19.5">
      <c r="D17" s="24"/>
      <c r="E17" s="25"/>
      <c r="F17" s="445" t="s">
        <v>607</v>
      </c>
      <c r="G17" s="21"/>
    </row>
    <row r="18" spans="1:9" ht="27">
      <c r="D18" s="24"/>
      <c r="E18" s="81" t="s">
        <v>502</v>
      </c>
      <c r="F18" s="329" t="s">
        <v>2330</v>
      </c>
      <c r="G18" s="383"/>
    </row>
    <row r="19" spans="1:9" ht="27">
      <c r="D19" s="24"/>
      <c r="E19" s="81" t="s">
        <v>596</v>
      </c>
      <c r="F19" s="330" t="s">
        <v>2331</v>
      </c>
      <c r="G19" s="383"/>
    </row>
    <row r="20" spans="1:9" ht="27">
      <c r="D20" s="24"/>
      <c r="E20" s="81" t="s">
        <v>595</v>
      </c>
      <c r="F20" s="329" t="s">
        <v>2385</v>
      </c>
      <c r="G20" s="383"/>
    </row>
    <row r="21" spans="1:9" ht="33.75">
      <c r="D21" s="24"/>
      <c r="E21" s="81" t="s">
        <v>501</v>
      </c>
      <c r="F21" s="329" t="s">
        <v>2332</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169</v>
      </c>
      <c r="F28" s="349" t="s">
        <v>84</v>
      </c>
      <c r="G28" s="383"/>
    </row>
    <row r="29" spans="1:9" ht="27">
      <c r="C29" s="28"/>
      <c r="D29" s="29"/>
      <c r="E29" s="30" t="s">
        <v>78</v>
      </c>
      <c r="F29" s="332" t="s">
        <v>2119</v>
      </c>
      <c r="G29" s="382"/>
    </row>
    <row r="30" spans="1:9" ht="27" hidden="1">
      <c r="C30" s="28"/>
      <c r="D30" s="29"/>
      <c r="E30" s="52" t="s">
        <v>202</v>
      </c>
      <c r="F30" s="333"/>
      <c r="G30" s="382"/>
    </row>
    <row r="31" spans="1:9" ht="27">
      <c r="C31" s="28"/>
      <c r="D31" s="29"/>
      <c r="E31" s="30" t="s">
        <v>52</v>
      </c>
      <c r="F31" s="332" t="s">
        <v>2120</v>
      </c>
      <c r="G31" s="382"/>
    </row>
    <row r="32" spans="1:9" ht="27">
      <c r="C32" s="28"/>
      <c r="D32" s="29"/>
      <c r="E32" s="30" t="s">
        <v>53</v>
      </c>
      <c r="F32" s="332" t="s">
        <v>1721</v>
      </c>
      <c r="G32" s="382"/>
      <c r="H32" s="31"/>
    </row>
    <row r="33" spans="1:9" s="372" customFormat="1" ht="6">
      <c r="A33" s="377"/>
      <c r="B33" s="367"/>
      <c r="C33" s="368"/>
      <c r="D33" s="378"/>
      <c r="E33" s="374"/>
      <c r="F33" s="379"/>
      <c r="G33" s="380"/>
      <c r="I33" s="373"/>
    </row>
    <row r="34" spans="1:9" ht="27">
      <c r="A34" s="199"/>
      <c r="D34" s="26"/>
      <c r="E34" s="798" t="s">
        <v>722</v>
      </c>
      <c r="F34" s="1122" t="s">
        <v>724</v>
      </c>
      <c r="G34" s="381"/>
    </row>
    <row r="35" spans="1:9" s="372" customFormat="1" ht="6">
      <c r="A35" s="377"/>
      <c r="B35" s="367"/>
      <c r="C35" s="368"/>
      <c r="D35" s="378"/>
      <c r="E35" s="374"/>
      <c r="F35" s="379"/>
      <c r="G35" s="380"/>
      <c r="I35" s="373"/>
    </row>
    <row r="36" spans="1:9" ht="27">
      <c r="A36" s="199"/>
      <c r="D36" s="26"/>
      <c r="E36" s="81" t="s">
        <v>242</v>
      </c>
      <c r="F36" s="827" t="s">
        <v>203</v>
      </c>
      <c r="G36" s="381"/>
    </row>
    <row r="37" spans="1:9" s="372" customFormat="1" ht="6">
      <c r="A37" s="366"/>
      <c r="B37" s="367"/>
      <c r="C37" s="368"/>
      <c r="D37" s="369"/>
      <c r="E37" s="370"/>
      <c r="F37" s="371"/>
      <c r="G37" s="369"/>
      <c r="I37" s="373"/>
    </row>
    <row r="38" spans="1:9" ht="27">
      <c r="B38" s="189"/>
      <c r="D38" s="24"/>
      <c r="E38" s="81" t="s">
        <v>728</v>
      </c>
      <c r="F38" s="349" t="s">
        <v>83</v>
      </c>
      <c r="G38" s="383"/>
      <c r="I38" s="19"/>
    </row>
    <row r="39" spans="1:9" s="372" customFormat="1" ht="6">
      <c r="A39" s="377"/>
      <c r="B39" s="367"/>
      <c r="C39" s="368"/>
      <c r="D39" s="378"/>
      <c r="E39" s="374"/>
      <c r="F39" s="379"/>
      <c r="G39" s="380"/>
      <c r="I39" s="373"/>
    </row>
    <row r="40" spans="1:9" ht="27">
      <c r="A40" s="201"/>
      <c r="B40" s="92"/>
      <c r="D40" s="33"/>
      <c r="E40" s="32" t="s">
        <v>546</v>
      </c>
      <c r="F40" s="329" t="s">
        <v>2333</v>
      </c>
      <c r="G40" s="381"/>
    </row>
    <row r="41" spans="1:9" ht="27">
      <c r="A41" s="201"/>
      <c r="B41" s="92"/>
      <c r="D41" s="33"/>
      <c r="E41" s="41" t="s">
        <v>547</v>
      </c>
      <c r="F41" s="329" t="s">
        <v>2334</v>
      </c>
      <c r="G41" s="381"/>
    </row>
    <row r="42" spans="1:9" ht="19.5">
      <c r="D42" s="24"/>
      <c r="E42" s="25"/>
      <c r="F42" s="445" t="s">
        <v>578</v>
      </c>
      <c r="G42" s="21"/>
    </row>
    <row r="43" spans="1:9" ht="27">
      <c r="A43" s="201"/>
      <c r="D43" s="21"/>
      <c r="E43" s="443" t="s">
        <v>86</v>
      </c>
      <c r="F43" s="449" t="s">
        <v>2335</v>
      </c>
      <c r="G43" s="381"/>
    </row>
    <row r="44" spans="1:9" ht="27">
      <c r="A44" s="201"/>
      <c r="B44" s="92"/>
      <c r="D44" s="33"/>
      <c r="E44" s="443" t="s">
        <v>87</v>
      </c>
      <c r="F44" s="449" t="s">
        <v>2336</v>
      </c>
      <c r="G44" s="381"/>
    </row>
    <row r="45" spans="1:9" ht="27">
      <c r="A45" s="201"/>
      <c r="B45" s="92"/>
      <c r="D45" s="33"/>
      <c r="E45" s="443" t="s">
        <v>579</v>
      </c>
      <c r="F45" s="449" t="s">
        <v>2337</v>
      </c>
      <c r="G45" s="381"/>
    </row>
    <row r="46" spans="1:9" ht="27">
      <c r="D46" s="24"/>
      <c r="E46" s="444" t="s">
        <v>580</v>
      </c>
      <c r="F46" s="449" t="s">
        <v>2338</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0"/>
      <c r="F54" s="1150"/>
      <c r="G54" s="1150"/>
      <c r="H54" s="1150"/>
      <c r="I54" s="1150"/>
    </row>
  </sheetData>
  <sheetProtection password="FA9C" sheet="1" objects="1" scenarios="1" formatColumns="0" formatRows="0"/>
  <dataConsolidate/>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66</v>
      </c>
      <c r="B1" s="148" t="s">
        <v>361</v>
      </c>
      <c r="C1" s="148" t="s">
        <v>85</v>
      </c>
      <c r="D1" s="148" t="s">
        <v>82</v>
      </c>
      <c r="E1" s="148" t="s">
        <v>184</v>
      </c>
      <c r="F1" s="148" t="s">
        <v>224</v>
      </c>
      <c r="G1" s="148" t="s">
        <v>201</v>
      </c>
      <c r="H1" s="148" t="s">
        <v>205</v>
      </c>
      <c r="I1" s="148" t="s">
        <v>223</v>
      </c>
      <c r="J1" s="148" t="s">
        <v>240</v>
      </c>
      <c r="K1" s="148" t="s">
        <v>244</v>
      </c>
      <c r="L1" s="148"/>
      <c r="M1" s="148"/>
      <c r="N1" s="99" t="s">
        <v>280</v>
      </c>
      <c r="O1" s="148" t="s">
        <v>271</v>
      </c>
      <c r="P1" s="148" t="s">
        <v>295</v>
      </c>
      <c r="Q1" s="148" t="s">
        <v>339</v>
      </c>
      <c r="R1" s="148" t="s">
        <v>21</v>
      </c>
      <c r="S1" s="148" t="s">
        <v>29</v>
      </c>
      <c r="T1" s="161" t="s">
        <v>35</v>
      </c>
      <c r="U1" s="161" t="s">
        <v>40</v>
      </c>
      <c r="V1" s="458"/>
      <c r="W1" s="459" t="s">
        <v>324</v>
      </c>
      <c r="X1" s="407" t="s">
        <v>293</v>
      </c>
      <c r="Y1" s="407" t="s">
        <v>307</v>
      </c>
      <c r="Z1" s="148"/>
      <c r="AA1" s="207" t="s">
        <v>362</v>
      </c>
      <c r="AB1" s="207"/>
      <c r="AC1" s="207" t="s">
        <v>363</v>
      </c>
      <c r="AD1" s="207"/>
      <c r="AF1" s="161" t="s">
        <v>336</v>
      </c>
      <c r="AH1" s="148" t="s">
        <v>337</v>
      </c>
      <c r="AI1" s="148" t="s">
        <v>338</v>
      </c>
      <c r="AK1" s="148" t="s">
        <v>353</v>
      </c>
      <c r="AM1" s="148" t="s">
        <v>354</v>
      </c>
      <c r="AP1" s="148" t="s">
        <v>370</v>
      </c>
      <c r="AQ1" s="148" t="s">
        <v>369</v>
      </c>
      <c r="AS1" s="407" t="s">
        <v>375</v>
      </c>
      <c r="AU1" s="161" t="s">
        <v>383</v>
      </c>
      <c r="AW1" s="409" t="s">
        <v>548</v>
      </c>
      <c r="AX1" s="409" t="s">
        <v>549</v>
      </c>
      <c r="AZ1" s="1330" t="s">
        <v>581</v>
      </c>
      <c r="BA1" s="1330"/>
      <c r="BC1" s="826" t="s">
        <v>723</v>
      </c>
    </row>
    <row r="2" spans="1:55" ht="90">
      <c r="A2" s="6" t="s">
        <v>100</v>
      </c>
      <c r="B2" s="44">
        <v>2000</v>
      </c>
      <c r="C2" s="44">
        <v>2013</v>
      </c>
      <c r="D2" s="44" t="s">
        <v>83</v>
      </c>
      <c r="E2" s="143" t="s">
        <v>185</v>
      </c>
      <c r="F2" s="143" t="s">
        <v>225</v>
      </c>
      <c r="G2" s="143" t="s">
        <v>199</v>
      </c>
      <c r="H2" s="143" t="s">
        <v>203</v>
      </c>
      <c r="I2" s="143" t="s">
        <v>92</v>
      </c>
      <c r="J2" s="143" t="s">
        <v>241</v>
      </c>
      <c r="K2" s="144" t="s">
        <v>245</v>
      </c>
      <c r="L2" s="178" t="s">
        <v>245</v>
      </c>
      <c r="M2" s="144">
        <v>1</v>
      </c>
      <c r="N2" s="657" t="s">
        <v>284</v>
      </c>
      <c r="O2" s="527" t="s">
        <v>642</v>
      </c>
      <c r="P2" s="661" t="s">
        <v>41</v>
      </c>
      <c r="Q2" s="180" t="s">
        <v>3</v>
      </c>
      <c r="R2" s="183" t="s">
        <v>24</v>
      </c>
      <c r="S2" s="181" t="s">
        <v>26</v>
      </c>
      <c r="T2" s="182" t="s">
        <v>30</v>
      </c>
      <c r="U2" s="178" t="s">
        <v>36</v>
      </c>
      <c r="V2" s="1038">
        <v>1</v>
      </c>
      <c r="W2" s="460"/>
      <c r="X2" s="461" t="s">
        <v>612</v>
      </c>
      <c r="Y2" s="44" t="s">
        <v>637</v>
      </c>
      <c r="Z2" s="160"/>
      <c r="AA2" s="752" t="s">
        <v>716</v>
      </c>
      <c r="AB2" s="754" t="s">
        <v>716</v>
      </c>
      <c r="AC2" s="44" t="s">
        <v>309</v>
      </c>
      <c r="AD2" s="209" t="s">
        <v>309</v>
      </c>
      <c r="AF2" s="45" t="s">
        <v>36</v>
      </c>
      <c r="AH2" s="143" t="s">
        <v>341</v>
      </c>
      <c r="AI2" s="143" t="s">
        <v>341</v>
      </c>
      <c r="AK2" s="143" t="s">
        <v>345</v>
      </c>
      <c r="AM2" s="143" t="s">
        <v>355</v>
      </c>
      <c r="AP2" s="1127" t="s">
        <v>612</v>
      </c>
      <c r="AQ2" s="1034" t="s">
        <v>760</v>
      </c>
      <c r="AS2" s="44" t="s">
        <v>373</v>
      </c>
      <c r="AU2" s="45" t="s">
        <v>376</v>
      </c>
      <c r="AW2" s="410" t="s">
        <v>550</v>
      </c>
      <c r="AX2" s="411" t="s">
        <v>550</v>
      </c>
      <c r="AZ2" s="446" t="s">
        <v>582</v>
      </c>
      <c r="BA2" s="447" t="s">
        <v>583</v>
      </c>
      <c r="BC2" s="803" t="s">
        <v>724</v>
      </c>
    </row>
    <row r="3" spans="1:55" ht="101.25">
      <c r="A3" s="6" t="s">
        <v>101</v>
      </c>
      <c r="B3" s="44">
        <v>2001</v>
      </c>
      <c r="C3" s="44">
        <v>2014</v>
      </c>
      <c r="D3" s="44" t="s">
        <v>84</v>
      </c>
      <c r="E3" s="143" t="s">
        <v>186</v>
      </c>
      <c r="F3" s="143" t="s">
        <v>226</v>
      </c>
      <c r="G3" s="143" t="s">
        <v>200</v>
      </c>
      <c r="H3" s="143" t="s">
        <v>204</v>
      </c>
      <c r="I3" s="143" t="s">
        <v>48</v>
      </c>
      <c r="J3" s="143" t="s">
        <v>281</v>
      </c>
      <c r="K3" s="144" t="s">
        <v>247</v>
      </c>
      <c r="L3" s="144" t="s">
        <v>247</v>
      </c>
      <c r="M3" s="144">
        <v>2</v>
      </c>
      <c r="N3" s="657" t="s">
        <v>258</v>
      </c>
      <c r="O3" s="527" t="s">
        <v>643</v>
      </c>
      <c r="P3" s="661" t="s">
        <v>42</v>
      </c>
      <c r="Q3" s="180" t="s">
        <v>300</v>
      </c>
      <c r="R3" s="179" t="s">
        <v>302</v>
      </c>
      <c r="S3" s="181" t="s">
        <v>27</v>
      </c>
      <c r="T3" s="182" t="s">
        <v>31</v>
      </c>
      <c r="U3" s="178" t="s">
        <v>37</v>
      </c>
      <c r="V3" s="1038">
        <v>2</v>
      </c>
      <c r="W3" s="460"/>
      <c r="X3" s="461" t="s">
        <v>769</v>
      </c>
      <c r="Y3" s="44" t="s">
        <v>637</v>
      </c>
      <c r="Z3" s="160"/>
      <c r="AA3" s="752" t="s">
        <v>717</v>
      </c>
      <c r="AB3" s="754" t="s">
        <v>717</v>
      </c>
      <c r="AC3" s="44" t="s">
        <v>310</v>
      </c>
      <c r="AD3" s="209" t="s">
        <v>310</v>
      </c>
      <c r="AF3" s="45" t="s">
        <v>37</v>
      </c>
      <c r="AH3" s="143" t="s">
        <v>364</v>
      </c>
      <c r="AI3" s="143" t="s">
        <v>343</v>
      </c>
      <c r="AK3" s="143" t="s">
        <v>346</v>
      </c>
      <c r="AM3" s="143" t="s">
        <v>356</v>
      </c>
      <c r="AP3" s="1127" t="s">
        <v>770</v>
      </c>
      <c r="AQ3" s="1034" t="s">
        <v>615</v>
      </c>
      <c r="AS3" s="44" t="s">
        <v>374</v>
      </c>
      <c r="AU3" s="45" t="s">
        <v>377</v>
      </c>
      <c r="AW3" s="410" t="s">
        <v>551</v>
      </c>
      <c r="AX3" s="411" t="s">
        <v>551</v>
      </c>
      <c r="AZ3" s="146" t="s">
        <v>653</v>
      </c>
      <c r="BA3" s="179" t="s">
        <v>652</v>
      </c>
      <c r="BC3" s="803" t="s">
        <v>725</v>
      </c>
    </row>
    <row r="4" spans="1:55" ht="101.25">
      <c r="A4" s="6" t="s">
        <v>102</v>
      </c>
      <c r="B4" s="44">
        <v>2002</v>
      </c>
      <c r="C4" s="44">
        <v>2015</v>
      </c>
      <c r="E4" s="143" t="s">
        <v>187</v>
      </c>
      <c r="F4" s="143" t="s">
        <v>227</v>
      </c>
      <c r="H4" s="143" t="s">
        <v>2</v>
      </c>
      <c r="I4" s="143" t="s">
        <v>49</v>
      </c>
      <c r="J4" s="143" t="s">
        <v>282</v>
      </c>
      <c r="K4" s="144" t="s">
        <v>248</v>
      </c>
      <c r="L4" s="144" t="s">
        <v>248</v>
      </c>
      <c r="M4" s="144">
        <v>3</v>
      </c>
      <c r="N4" s="657" t="s">
        <v>285</v>
      </c>
      <c r="O4" s="544" t="s">
        <v>644</v>
      </c>
      <c r="Q4" s="180" t="s">
        <v>23</v>
      </c>
      <c r="R4" s="179" t="s">
        <v>471</v>
      </c>
      <c r="S4" s="181" t="s">
        <v>28</v>
      </c>
      <c r="T4" s="182" t="s">
        <v>32</v>
      </c>
      <c r="U4" s="178" t="s">
        <v>38</v>
      </c>
      <c r="V4" s="1038">
        <v>3</v>
      </c>
      <c r="W4" s="460"/>
      <c r="X4" s="461" t="s">
        <v>760</v>
      </c>
      <c r="Y4" s="752" t="s">
        <v>637</v>
      </c>
      <c r="Z4" s="208"/>
      <c r="AC4" s="44" t="s">
        <v>311</v>
      </c>
      <c r="AD4" s="209" t="s">
        <v>311</v>
      </c>
      <c r="AF4" s="45" t="s">
        <v>38</v>
      </c>
      <c r="AH4" s="45" t="s">
        <v>367</v>
      </c>
      <c r="AK4" s="143" t="s">
        <v>347</v>
      </c>
      <c r="AM4" s="143" t="s">
        <v>357</v>
      </c>
      <c r="AP4" s="1127" t="s">
        <v>769</v>
      </c>
      <c r="AQ4" s="1034" t="s">
        <v>616</v>
      </c>
      <c r="AS4" s="44" t="s">
        <v>344</v>
      </c>
      <c r="AU4" s="45" t="s">
        <v>378</v>
      </c>
      <c r="AW4" s="410" t="s">
        <v>552</v>
      </c>
      <c r="AX4" s="411" t="s">
        <v>552</v>
      </c>
      <c r="AZ4" s="146" t="s">
        <v>663</v>
      </c>
      <c r="BA4" s="179" t="s">
        <v>662</v>
      </c>
      <c r="BC4" s="803" t="s">
        <v>726</v>
      </c>
    </row>
    <row r="5" spans="1:55" ht="33.75">
      <c r="A5" s="6" t="s">
        <v>103</v>
      </c>
      <c r="B5" s="44">
        <v>2003</v>
      </c>
      <c r="C5" s="44">
        <v>2016</v>
      </c>
      <c r="E5" s="143" t="s">
        <v>188</v>
      </c>
      <c r="F5" s="143" t="s">
        <v>228</v>
      </c>
      <c r="I5" s="143" t="s">
        <v>50</v>
      </c>
      <c r="K5" s="144" t="s">
        <v>246</v>
      </c>
      <c r="L5" s="144" t="s">
        <v>246</v>
      </c>
      <c r="M5" s="144">
        <v>4</v>
      </c>
      <c r="N5" s="658" t="s">
        <v>286</v>
      </c>
      <c r="O5" s="544" t="s">
        <v>645</v>
      </c>
      <c r="Q5" s="180" t="s">
        <v>301</v>
      </c>
      <c r="R5" s="179" t="s">
        <v>303</v>
      </c>
      <c r="T5" s="45" t="s">
        <v>33</v>
      </c>
      <c r="U5" s="178" t="s">
        <v>39</v>
      </c>
      <c r="V5" s="1038">
        <v>4</v>
      </c>
      <c r="W5" s="460"/>
      <c r="X5" s="461" t="s">
        <v>613</v>
      </c>
      <c r="Y5" s="752" t="s">
        <v>661</v>
      </c>
      <c r="Z5" s="208">
        <v>1</v>
      </c>
      <c r="AF5" s="45" t="s">
        <v>326</v>
      </c>
      <c r="AH5" s="143" t="s">
        <v>365</v>
      </c>
      <c r="AK5" s="143" t="s">
        <v>348</v>
      </c>
      <c r="AM5" s="143" t="s">
        <v>358</v>
      </c>
      <c r="AP5" s="1127" t="s">
        <v>613</v>
      </c>
      <c r="AQ5" s="1034" t="s">
        <v>619</v>
      </c>
      <c r="AU5" s="45" t="s">
        <v>379</v>
      </c>
      <c r="AW5" s="410" t="s">
        <v>553</v>
      </c>
      <c r="AX5" s="411" t="s">
        <v>553</v>
      </c>
      <c r="AZ5" s="545" t="s">
        <v>664</v>
      </c>
      <c r="BA5" s="569" t="s">
        <v>669</v>
      </c>
      <c r="BC5" s="803" t="s">
        <v>727</v>
      </c>
    </row>
    <row r="6" spans="1:55" ht="45">
      <c r="A6" s="6" t="s">
        <v>104</v>
      </c>
      <c r="B6" s="44">
        <v>2004</v>
      </c>
      <c r="C6" s="44">
        <v>2017</v>
      </c>
      <c r="E6" s="143" t="s">
        <v>189</v>
      </c>
      <c r="F6" s="147"/>
      <c r="G6" s="148" t="s">
        <v>290</v>
      </c>
      <c r="H6" s="148" t="s">
        <v>257</v>
      </c>
      <c r="I6" s="143" t="s">
        <v>67</v>
      </c>
      <c r="J6" s="148" t="s">
        <v>263</v>
      </c>
      <c r="N6" s="658" t="s">
        <v>287</v>
      </c>
      <c r="O6" s="544" t="s">
        <v>646</v>
      </c>
      <c r="R6" s="179" t="s">
        <v>3</v>
      </c>
      <c r="T6" s="45" t="s">
        <v>34</v>
      </c>
      <c r="U6" s="178" t="s">
        <v>326</v>
      </c>
      <c r="V6" s="1038">
        <v>5</v>
      </c>
      <c r="W6" s="460"/>
      <c r="X6" s="752" t="s">
        <v>614</v>
      </c>
      <c r="Y6" s="752" t="s">
        <v>670</v>
      </c>
      <c r="Z6" s="208"/>
      <c r="AA6" s="219"/>
      <c r="AH6" s="143" t="s">
        <v>366</v>
      </c>
      <c r="AK6" s="143" t="s">
        <v>349</v>
      </c>
      <c r="AM6" s="143" t="s">
        <v>359</v>
      </c>
      <c r="AP6" s="1127" t="s">
        <v>614</v>
      </c>
      <c r="AQ6" s="1034" t="s">
        <v>618</v>
      </c>
      <c r="AU6" s="220" t="s">
        <v>380</v>
      </c>
      <c r="AW6" s="410" t="s">
        <v>554</v>
      </c>
      <c r="AX6" s="411" t="s">
        <v>554</v>
      </c>
      <c r="AZ6" s="545" t="s">
        <v>665</v>
      </c>
      <c r="BA6" s="569" t="s">
        <v>674</v>
      </c>
    </row>
    <row r="7" spans="1:55" ht="33.75">
      <c r="A7" s="6" t="s">
        <v>105</v>
      </c>
      <c r="B7" s="44">
        <v>2005</v>
      </c>
      <c r="E7" s="143" t="s">
        <v>190</v>
      </c>
      <c r="F7" s="147"/>
      <c r="G7" s="143" t="s">
        <v>254</v>
      </c>
      <c r="H7" s="143" t="s">
        <v>256</v>
      </c>
      <c r="I7" s="143" t="s">
        <v>68</v>
      </c>
      <c r="J7" s="143" t="s">
        <v>283</v>
      </c>
      <c r="N7" s="659" t="s">
        <v>288</v>
      </c>
      <c r="O7" s="544" t="s">
        <v>647</v>
      </c>
      <c r="U7" s="178" t="s">
        <v>84</v>
      </c>
      <c r="V7" s="1039" t="s">
        <v>68</v>
      </c>
      <c r="W7" s="460"/>
      <c r="X7" s="752" t="s">
        <v>615</v>
      </c>
      <c r="Y7" s="752" t="s">
        <v>661</v>
      </c>
      <c r="Z7" s="208"/>
      <c r="AA7" s="219"/>
      <c r="AH7" s="143" t="s">
        <v>342</v>
      </c>
      <c r="AK7" s="143" t="s">
        <v>350</v>
      </c>
      <c r="AM7" s="143" t="s">
        <v>360</v>
      </c>
      <c r="AP7" s="1127" t="s">
        <v>760</v>
      </c>
      <c r="AQ7" s="1034" t="s">
        <v>617</v>
      </c>
      <c r="AU7" s="220" t="s">
        <v>381</v>
      </c>
      <c r="AW7" s="410" t="s">
        <v>555</v>
      </c>
      <c r="AX7" s="411" t="s">
        <v>555</v>
      </c>
      <c r="AZ7" s="545" t="s">
        <v>682</v>
      </c>
      <c r="BA7" s="569" t="s">
        <v>683</v>
      </c>
    </row>
    <row r="8" spans="1:55" ht="112.5">
      <c r="A8" s="6" t="s">
        <v>106</v>
      </c>
      <c r="B8" s="44">
        <v>2006</v>
      </c>
      <c r="E8" s="143" t="s">
        <v>191</v>
      </c>
      <c r="F8" s="147"/>
      <c r="G8" s="143" t="s">
        <v>255</v>
      </c>
      <c r="H8" s="143" t="s">
        <v>262</v>
      </c>
      <c r="I8" s="143" t="s">
        <v>182</v>
      </c>
      <c r="J8" s="143" t="s">
        <v>279</v>
      </c>
      <c r="N8" s="660" t="s">
        <v>289</v>
      </c>
      <c r="O8" s="544" t="s">
        <v>648</v>
      </c>
      <c r="V8" s="1039" t="s">
        <v>182</v>
      </c>
      <c r="W8" s="460"/>
      <c r="X8" s="752" t="s">
        <v>616</v>
      </c>
      <c r="Y8" s="752" t="s">
        <v>661</v>
      </c>
      <c r="Z8" s="208"/>
      <c r="AA8" s="219"/>
      <c r="AK8" s="143" t="s">
        <v>351</v>
      </c>
      <c r="AP8" s="1127" t="s">
        <v>615</v>
      </c>
      <c r="AQ8" s="1034" t="s">
        <v>612</v>
      </c>
      <c r="AU8" s="220" t="s">
        <v>382</v>
      </c>
      <c r="AW8" s="410" t="s">
        <v>556</v>
      </c>
      <c r="AX8" s="411" t="s">
        <v>556</v>
      </c>
      <c r="AZ8" s="146" t="s">
        <v>690</v>
      </c>
      <c r="BA8" s="179" t="s">
        <v>689</v>
      </c>
    </row>
    <row r="9" spans="1:55" ht="56.25">
      <c r="A9" s="6" t="s">
        <v>107</v>
      </c>
      <c r="B9" s="44">
        <v>2007</v>
      </c>
      <c r="E9" s="143" t="s">
        <v>192</v>
      </c>
      <c r="F9" s="147"/>
      <c r="G9" s="143" t="s">
        <v>262</v>
      </c>
      <c r="I9" s="143" t="s">
        <v>183</v>
      </c>
      <c r="O9" s="544" t="s">
        <v>649</v>
      </c>
      <c r="V9" s="1039" t="s">
        <v>183</v>
      </c>
      <c r="W9" s="460"/>
      <c r="X9" s="752" t="s">
        <v>617</v>
      </c>
      <c r="Y9" s="752" t="s">
        <v>637</v>
      </c>
      <c r="Z9" s="208">
        <v>1</v>
      </c>
      <c r="AA9" s="219"/>
      <c r="AK9" s="143" t="s">
        <v>352</v>
      </c>
      <c r="AP9" s="1127" t="s">
        <v>616</v>
      </c>
      <c r="AQ9" s="1034" t="s">
        <v>770</v>
      </c>
      <c r="AW9" s="410" t="s">
        <v>557</v>
      </c>
      <c r="AX9" s="411" t="s">
        <v>557</v>
      </c>
      <c r="AZ9" s="146" t="s">
        <v>767</v>
      </c>
      <c r="BA9" s="179" t="s">
        <v>602</v>
      </c>
    </row>
    <row r="10" spans="1:55" ht="45">
      <c r="A10" s="6" t="s">
        <v>108</v>
      </c>
      <c r="B10" s="44">
        <v>2008</v>
      </c>
      <c r="E10" s="143" t="s">
        <v>193</v>
      </c>
      <c r="F10" s="147"/>
      <c r="I10" s="143" t="s">
        <v>207</v>
      </c>
      <c r="O10" s="544" t="s">
        <v>650</v>
      </c>
      <c r="V10" s="1040" t="s">
        <v>207</v>
      </c>
      <c r="W10" s="1037"/>
      <c r="X10" s="1035" t="s">
        <v>618</v>
      </c>
      <c r="Y10" s="1036" t="s">
        <v>684</v>
      </c>
      <c r="Z10" s="208"/>
      <c r="AP10" s="1127" t="s">
        <v>619</v>
      </c>
      <c r="AQ10" s="1034" t="s">
        <v>769</v>
      </c>
      <c r="AW10" s="410" t="s">
        <v>558</v>
      </c>
      <c r="AX10" s="411" t="s">
        <v>558</v>
      </c>
    </row>
    <row r="11" spans="1:55" ht="33.75">
      <c r="A11" s="6" t="s">
        <v>109</v>
      </c>
      <c r="B11" s="44">
        <v>2009</v>
      </c>
      <c r="E11" s="143" t="s">
        <v>194</v>
      </c>
      <c r="F11" s="147"/>
      <c r="I11" s="143" t="s">
        <v>208</v>
      </c>
      <c r="O11" s="527" t="s">
        <v>651</v>
      </c>
      <c r="V11" s="1039" t="s">
        <v>208</v>
      </c>
      <c r="W11" s="462"/>
      <c r="X11" s="461" t="s">
        <v>619</v>
      </c>
      <c r="Y11" s="752" t="s">
        <v>672</v>
      </c>
      <c r="Z11" s="208"/>
      <c r="AP11" s="1127" t="s">
        <v>618</v>
      </c>
      <c r="AQ11" s="741" t="s">
        <v>613</v>
      </c>
      <c r="AW11" s="410" t="s">
        <v>559</v>
      </c>
      <c r="AX11" s="411" t="s">
        <v>559</v>
      </c>
    </row>
    <row r="12" spans="1:55" ht="33.75">
      <c r="A12" s="6" t="s">
        <v>64</v>
      </c>
      <c r="B12" s="44">
        <v>2010</v>
      </c>
      <c r="E12" s="143" t="s">
        <v>195</v>
      </c>
      <c r="F12" s="147"/>
      <c r="G12" s="148" t="s">
        <v>291</v>
      </c>
      <c r="H12" s="148" t="s">
        <v>259</v>
      </c>
      <c r="I12" s="143" t="s">
        <v>209</v>
      </c>
      <c r="O12" s="527" t="s">
        <v>3</v>
      </c>
      <c r="V12" s="1039" t="s">
        <v>209</v>
      </c>
      <c r="W12" s="545"/>
      <c r="X12" s="461" t="s">
        <v>763</v>
      </c>
      <c r="Y12" s="752" t="s">
        <v>637</v>
      </c>
      <c r="AP12" s="1127" t="s">
        <v>617</v>
      </c>
      <c r="AW12" s="410" t="s">
        <v>208</v>
      </c>
      <c r="AX12" s="411" t="s">
        <v>208</v>
      </c>
    </row>
    <row r="13" spans="1:55" ht="22.5">
      <c r="A13" s="6" t="s">
        <v>110</v>
      </c>
      <c r="B13" s="44">
        <v>2011</v>
      </c>
      <c r="E13" s="143" t="s">
        <v>196</v>
      </c>
      <c r="F13" s="147"/>
      <c r="G13" s="143" t="s">
        <v>260</v>
      </c>
      <c r="H13" s="143" t="s">
        <v>261</v>
      </c>
      <c r="I13" s="143" t="s">
        <v>210</v>
      </c>
      <c r="V13" s="1039" t="s">
        <v>210</v>
      </c>
      <c r="W13" s="545"/>
      <c r="X13" s="545"/>
      <c r="Y13" s="545"/>
      <c r="AW13" s="410" t="s">
        <v>209</v>
      </c>
      <c r="AX13" s="411" t="s">
        <v>209</v>
      </c>
    </row>
    <row r="14" spans="1:55" ht="45">
      <c r="A14" s="6" t="s">
        <v>65</v>
      </c>
      <c r="B14" s="44">
        <v>2012</v>
      </c>
      <c r="G14" s="143" t="s">
        <v>262</v>
      </c>
      <c r="H14" s="143" t="s">
        <v>262</v>
      </c>
      <c r="I14" s="143" t="s">
        <v>211</v>
      </c>
      <c r="N14" s="99" t="s">
        <v>315</v>
      </c>
      <c r="V14" s="1038">
        <v>13</v>
      </c>
      <c r="W14" s="460"/>
      <c r="X14" s="461" t="s">
        <v>770</v>
      </c>
      <c r="Y14" s="752" t="s">
        <v>637</v>
      </c>
      <c r="AW14" s="410" t="s">
        <v>210</v>
      </c>
      <c r="AX14" s="411" t="s">
        <v>210</v>
      </c>
    </row>
    <row r="15" spans="1:55" ht="63.75">
      <c r="A15" s="6" t="s">
        <v>440</v>
      </c>
      <c r="B15" s="44">
        <v>2013</v>
      </c>
      <c r="I15" s="143" t="s">
        <v>212</v>
      </c>
      <c r="N15" s="177" t="s">
        <v>323</v>
      </c>
      <c r="V15" s="528"/>
      <c r="W15" s="528"/>
      <c r="X15" s="218"/>
      <c r="Y15" s="528"/>
      <c r="AW15" s="410" t="s">
        <v>211</v>
      </c>
      <c r="AX15" s="411" t="s">
        <v>211</v>
      </c>
    </row>
    <row r="16" spans="1:55" ht="21" customHeight="1">
      <c r="A16" s="6" t="s">
        <v>111</v>
      </c>
      <c r="B16" s="44">
        <v>2014</v>
      </c>
      <c r="I16" s="143" t="s">
        <v>213</v>
      </c>
      <c r="N16" s="177" t="s">
        <v>322</v>
      </c>
      <c r="AW16" s="410" t="s">
        <v>212</v>
      </c>
      <c r="AX16" s="411" t="s">
        <v>212</v>
      </c>
    </row>
    <row r="17" spans="1:50" ht="21" customHeight="1">
      <c r="A17" s="6" t="s">
        <v>112</v>
      </c>
      <c r="B17" s="44">
        <v>2015</v>
      </c>
      <c r="I17" s="143" t="s">
        <v>214</v>
      </c>
      <c r="N17" s="177" t="s">
        <v>321</v>
      </c>
      <c r="X17" s="218"/>
      <c r="AW17" s="410" t="s">
        <v>213</v>
      </c>
      <c r="AX17" s="411" t="s">
        <v>213</v>
      </c>
    </row>
    <row r="18" spans="1:50" ht="21" customHeight="1">
      <c r="A18" s="6" t="s">
        <v>113</v>
      </c>
      <c r="B18" s="44">
        <v>2016</v>
      </c>
      <c r="I18" s="143" t="s">
        <v>215</v>
      </c>
      <c r="N18" s="177" t="s">
        <v>320</v>
      </c>
      <c r="X18" s="218"/>
      <c r="AW18" s="410" t="s">
        <v>214</v>
      </c>
      <c r="AX18" s="411" t="s">
        <v>214</v>
      </c>
    </row>
    <row r="19" spans="1:50" ht="21" customHeight="1">
      <c r="A19" s="6" t="s">
        <v>114</v>
      </c>
      <c r="B19" s="44">
        <v>2017</v>
      </c>
      <c r="I19" s="143" t="s">
        <v>216</v>
      </c>
      <c r="N19" s="177" t="s">
        <v>319</v>
      </c>
      <c r="X19" s="218"/>
      <c r="AW19" s="410" t="s">
        <v>215</v>
      </c>
      <c r="AX19" s="411" t="s">
        <v>215</v>
      </c>
    </row>
    <row r="20" spans="1:50" ht="21" customHeight="1">
      <c r="A20" s="6" t="s">
        <v>115</v>
      </c>
      <c r="B20" s="44">
        <v>2018</v>
      </c>
      <c r="I20" s="143" t="s">
        <v>217</v>
      </c>
      <c r="N20" s="177" t="s">
        <v>318</v>
      </c>
      <c r="AW20" s="410" t="s">
        <v>216</v>
      </c>
      <c r="AX20" s="411" t="s">
        <v>216</v>
      </c>
    </row>
    <row r="21" spans="1:50" ht="21" customHeight="1">
      <c r="A21" s="6" t="s">
        <v>116</v>
      </c>
      <c r="B21" s="44">
        <v>2019</v>
      </c>
      <c r="I21" s="143" t="s">
        <v>218</v>
      </c>
      <c r="N21" s="177" t="s">
        <v>317</v>
      </c>
      <c r="AW21" s="410" t="s">
        <v>217</v>
      </c>
      <c r="AX21" s="411" t="s">
        <v>217</v>
      </c>
    </row>
    <row r="22" spans="1:50" ht="21" customHeight="1">
      <c r="A22" s="6" t="s">
        <v>117</v>
      </c>
      <c r="B22" s="44">
        <v>2020</v>
      </c>
      <c r="N22" s="177" t="s">
        <v>316</v>
      </c>
      <c r="AW22" s="410" t="s">
        <v>218</v>
      </c>
      <c r="AX22" s="411" t="s">
        <v>218</v>
      </c>
    </row>
    <row r="23" spans="1:50" ht="21" customHeight="1">
      <c r="A23" s="6" t="s">
        <v>118</v>
      </c>
      <c r="B23" s="44">
        <v>2021</v>
      </c>
      <c r="AW23" s="410" t="s">
        <v>560</v>
      </c>
      <c r="AX23" s="411" t="s">
        <v>560</v>
      </c>
    </row>
    <row r="24" spans="1:50" ht="21" customHeight="1">
      <c r="A24" s="6" t="s">
        <v>119</v>
      </c>
      <c r="B24" s="44">
        <v>2022</v>
      </c>
      <c r="AW24" s="410" t="s">
        <v>561</v>
      </c>
      <c r="AX24" s="411" t="s">
        <v>561</v>
      </c>
    </row>
    <row r="25" spans="1:50">
      <c r="A25" s="6" t="s">
        <v>120</v>
      </c>
      <c r="B25" s="44">
        <v>2023</v>
      </c>
      <c r="AW25" s="410" t="s">
        <v>562</v>
      </c>
      <c r="AX25" s="411" t="s">
        <v>562</v>
      </c>
    </row>
    <row r="26" spans="1:50">
      <c r="A26" s="6" t="s">
        <v>121</v>
      </c>
      <c r="B26" s="44">
        <v>2024</v>
      </c>
      <c r="AX26" s="411" t="s">
        <v>563</v>
      </c>
    </row>
    <row r="27" spans="1:50">
      <c r="A27" s="6" t="s">
        <v>122</v>
      </c>
      <c r="B27" s="44">
        <v>2025</v>
      </c>
      <c r="AX27" s="411" t="s">
        <v>564</v>
      </c>
    </row>
    <row r="28" spans="1:50">
      <c r="A28" s="6" t="s">
        <v>123</v>
      </c>
      <c r="D28" s="270"/>
      <c r="E28" s="271"/>
      <c r="F28" s="271"/>
      <c r="H28" s="272" t="s">
        <v>407</v>
      </c>
      <c r="AX28" s="411" t="s">
        <v>565</v>
      </c>
    </row>
    <row r="29" spans="1:50">
      <c r="A29" s="6" t="s">
        <v>124</v>
      </c>
      <c r="D29" s="273" t="s">
        <v>408</v>
      </c>
      <c r="E29" s="274" t="str">
        <f>IF(periodStart = "","", periodStart)</f>
        <v>01.01.2019</v>
      </c>
      <c r="F29" s="274" t="str">
        <f>IF(periodEnd = "","", periodEnd)</f>
        <v>31.12.2023</v>
      </c>
      <c r="H29" s="275" t="s">
        <v>2411</v>
      </c>
      <c r="AX29" s="411" t="s">
        <v>566</v>
      </c>
    </row>
    <row r="30" spans="1:50">
      <c r="A30" s="6" t="s">
        <v>125</v>
      </c>
      <c r="D30" s="276"/>
      <c r="E30" s="277"/>
      <c r="F30" s="277"/>
      <c r="AX30" s="411" t="s">
        <v>567</v>
      </c>
    </row>
    <row r="31" spans="1:50" ht="12.75">
      <c r="A31" s="6" t="s">
        <v>126</v>
      </c>
      <c r="D31" s="270"/>
      <c r="E31" s="271"/>
      <c r="F31" s="271"/>
      <c r="H31" s="278"/>
      <c r="AX31" s="411" t="s">
        <v>568</v>
      </c>
    </row>
    <row r="32" spans="1:50">
      <c r="A32" s="6" t="s">
        <v>127</v>
      </c>
      <c r="D32" s="273" t="s">
        <v>409</v>
      </c>
      <c r="E32" s="279"/>
      <c r="F32" s="279"/>
      <c r="H32" s="280" t="s">
        <v>410</v>
      </c>
      <c r="O32" s="528" t="s">
        <v>642</v>
      </c>
      <c r="AX32" s="411" t="s">
        <v>569</v>
      </c>
    </row>
    <row r="33" spans="1:50">
      <c r="A33" s="6" t="s">
        <v>128</v>
      </c>
      <c r="O33" s="528" t="s">
        <v>643</v>
      </c>
      <c r="AX33" s="411" t="s">
        <v>570</v>
      </c>
    </row>
    <row r="34" spans="1:50">
      <c r="A34" s="6" t="s">
        <v>129</v>
      </c>
      <c r="O34" s="528" t="s">
        <v>644</v>
      </c>
      <c r="AX34" s="411" t="s">
        <v>571</v>
      </c>
    </row>
    <row r="35" spans="1:50">
      <c r="A35" s="6" t="s">
        <v>130</v>
      </c>
      <c r="O35" s="528" t="s">
        <v>645</v>
      </c>
      <c r="X35" s="528"/>
      <c r="Y35" s="528"/>
      <c r="AX35" s="411" t="s">
        <v>572</v>
      </c>
    </row>
    <row r="36" spans="1:50">
      <c r="A36" s="6" t="s">
        <v>94</v>
      </c>
      <c r="O36" s="528" t="s">
        <v>646</v>
      </c>
      <c r="AX36" s="411" t="s">
        <v>573</v>
      </c>
    </row>
    <row r="37" spans="1:50">
      <c r="A37" s="6" t="s">
        <v>95</v>
      </c>
      <c r="O37" s="528" t="s">
        <v>647</v>
      </c>
      <c r="AX37" s="411" t="s">
        <v>574</v>
      </c>
    </row>
    <row r="38" spans="1:50">
      <c r="A38" s="6" t="s">
        <v>96</v>
      </c>
      <c r="O38" s="528" t="s">
        <v>648</v>
      </c>
      <c r="AX38" s="411" t="s">
        <v>575</v>
      </c>
    </row>
    <row r="39" spans="1:50">
      <c r="A39" s="6" t="s">
        <v>97</v>
      </c>
      <c r="O39" s="528" t="s">
        <v>649</v>
      </c>
      <c r="AX39" s="411" t="s">
        <v>523</v>
      </c>
    </row>
    <row r="40" spans="1:50">
      <c r="A40" s="6" t="s">
        <v>98</v>
      </c>
      <c r="O40" s="528" t="s">
        <v>650</v>
      </c>
      <c r="AX40" s="411" t="s">
        <v>524</v>
      </c>
    </row>
    <row r="41" spans="1:50">
      <c r="A41" s="6" t="s">
        <v>99</v>
      </c>
      <c r="O41" s="528" t="s">
        <v>651</v>
      </c>
      <c r="AX41" s="411" t="s">
        <v>525</v>
      </c>
    </row>
    <row r="42" spans="1:50">
      <c r="A42" s="6" t="s">
        <v>131</v>
      </c>
      <c r="AX42" s="411" t="s">
        <v>526</v>
      </c>
    </row>
    <row r="43" spans="1:50">
      <c r="A43" s="6" t="s">
        <v>132</v>
      </c>
      <c r="AX43" s="411" t="s">
        <v>527</v>
      </c>
    </row>
    <row r="44" spans="1:50">
      <c r="A44" s="6" t="s">
        <v>133</v>
      </c>
      <c r="AX44" s="411" t="s">
        <v>528</v>
      </c>
    </row>
    <row r="45" spans="1:50">
      <c r="A45" s="6" t="s">
        <v>134</v>
      </c>
      <c r="AX45" s="411" t="s">
        <v>529</v>
      </c>
    </row>
    <row r="46" spans="1:50">
      <c r="A46" s="6" t="s">
        <v>135</v>
      </c>
      <c r="AX46" s="411" t="s">
        <v>530</v>
      </c>
    </row>
    <row r="47" spans="1:50">
      <c r="A47" s="6" t="s">
        <v>156</v>
      </c>
      <c r="AX47" s="411" t="s">
        <v>531</v>
      </c>
    </row>
    <row r="48" spans="1:50">
      <c r="A48" s="6" t="s">
        <v>157</v>
      </c>
      <c r="AX48" s="411" t="s">
        <v>532</v>
      </c>
    </row>
    <row r="49" spans="1:50">
      <c r="A49" s="6" t="s">
        <v>158</v>
      </c>
      <c r="AX49" s="411" t="s">
        <v>533</v>
      </c>
    </row>
    <row r="50" spans="1:50">
      <c r="A50" s="6" t="s">
        <v>136</v>
      </c>
      <c r="AX50" s="411" t="s">
        <v>534</v>
      </c>
    </row>
    <row r="51" spans="1:50">
      <c r="A51" s="6" t="s">
        <v>137</v>
      </c>
      <c r="AX51" s="411" t="s">
        <v>535</v>
      </c>
    </row>
    <row r="52" spans="1:50">
      <c r="A52" s="6" t="s">
        <v>138</v>
      </c>
      <c r="AX52" s="411" t="s">
        <v>536</v>
      </c>
    </row>
    <row r="53" spans="1:50">
      <c r="A53" s="6" t="s">
        <v>139</v>
      </c>
      <c r="X53" s="481"/>
      <c r="AX53" s="411" t="s">
        <v>537</v>
      </c>
    </row>
    <row r="54" spans="1:50">
      <c r="A54" s="6" t="s">
        <v>140</v>
      </c>
      <c r="X54" s="481"/>
      <c r="AX54" s="411" t="s">
        <v>538</v>
      </c>
    </row>
    <row r="55" spans="1:50">
      <c r="A55" s="6" t="s">
        <v>141</v>
      </c>
      <c r="X55" s="481"/>
      <c r="AX55" s="411" t="s">
        <v>539</v>
      </c>
    </row>
    <row r="56" spans="1:50">
      <c r="A56" s="6" t="s">
        <v>142</v>
      </c>
      <c r="X56" s="481"/>
      <c r="AX56" s="411" t="s">
        <v>540</v>
      </c>
    </row>
    <row r="57" spans="1:50">
      <c r="A57" s="6" t="s">
        <v>387</v>
      </c>
      <c r="X57" s="481"/>
      <c r="AX57" s="411" t="s">
        <v>541</v>
      </c>
    </row>
    <row r="58" spans="1:50">
      <c r="A58" s="6" t="s">
        <v>143</v>
      </c>
      <c r="X58" s="481"/>
      <c r="AX58" s="411" t="s">
        <v>542</v>
      </c>
    </row>
    <row r="59" spans="1:50">
      <c r="A59" s="6" t="s">
        <v>144</v>
      </c>
      <c r="X59" s="481"/>
      <c r="AX59" s="411" t="s">
        <v>543</v>
      </c>
    </row>
    <row r="60" spans="1:50">
      <c r="A60" s="6" t="s">
        <v>145</v>
      </c>
      <c r="X60" s="481"/>
      <c r="AX60" s="411" t="s">
        <v>544</v>
      </c>
    </row>
    <row r="61" spans="1:50">
      <c r="A61" s="6" t="s">
        <v>146</v>
      </c>
      <c r="X61" s="481"/>
      <c r="AX61" s="411" t="s">
        <v>545</v>
      </c>
    </row>
    <row r="62" spans="1:50">
      <c r="A62" s="6" t="s">
        <v>89</v>
      </c>
      <c r="X62" s="481"/>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32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0</v>
      </c>
    </row>
    <row r="65" spans="1:1">
      <c r="A65" s="1033">
        <f>IF('Форма 4.2.3 | Т-гор.вода'!$M$24="",1,0)</f>
        <v>0</v>
      </c>
    </row>
    <row r="66" spans="1:1">
      <c r="A66" s="1033">
        <f>IF('Форма 4.2.3 | Т-гор.вода'!$W$24="",1,0)</f>
        <v>0</v>
      </c>
    </row>
    <row r="67" spans="1:1">
      <c r="A67" s="1033">
        <f>IF('Форма 4.2.3 | Т-гор.вода'!$Y$24="",1,0)</f>
        <v>0</v>
      </c>
    </row>
    <row r="68" spans="1:1">
      <c r="A68" s="1033">
        <f>IF('Форма 4.2.3 | Т-гор.вода'!$X$24="",1,0)</f>
        <v>0</v>
      </c>
    </row>
    <row r="69" spans="1:1">
      <c r="A69" s="1033">
        <f>IF('Форма 4.2.3 | Т-гор.вода'!$Z$24="",1,0)</f>
        <v>0</v>
      </c>
    </row>
    <row r="70" spans="1:1">
      <c r="A70" s="1033">
        <f>IF('Форма 4.2.4 | Т-подкл'!$AB$23="",1,0)</f>
        <v>1</v>
      </c>
    </row>
    <row r="71" spans="1:1">
      <c r="A71" s="1033">
        <f>IF('Форма 4.2.4 | Т-подкл'!$AD$23="",1,0)</f>
        <v>1</v>
      </c>
    </row>
    <row r="72" spans="1:1">
      <c r="A72" s="1033">
        <f>IF('Форма 4.2.4 | Т-подкл'!$N$23="",1,0)</f>
        <v>0</v>
      </c>
    </row>
    <row r="73" spans="1:1">
      <c r="A73" s="1033">
        <f>IF('Форма 4.2.4 | Т-подкл'!$R$23="",1,0)</f>
        <v>0</v>
      </c>
    </row>
    <row r="74" spans="1:1">
      <c r="A74" s="1033">
        <f>IF('Форма 4.2.4 | Т-подкл'!$V$23="",1,0)</f>
        <v>0</v>
      </c>
    </row>
    <row r="75" spans="1:1">
      <c r="A75" s="1033">
        <f>IF('Форма 4.2.4 | Т-подкл'!$AC$23="",1,0)</f>
        <v>0</v>
      </c>
    </row>
    <row r="76" spans="1:1">
      <c r="A76" s="1033">
        <f>IF('Форма 4.2.4 | Т-подкл'!$AE$23="",1,0)</f>
        <v>0</v>
      </c>
    </row>
    <row r="77" spans="1:1">
      <c r="A77" s="1033">
        <f>IF('Форма 4.2.5 | Т-подкл(инд)'!$M$23="",1,0)</f>
        <v>1</v>
      </c>
    </row>
    <row r="78" spans="1:1">
      <c r="A78" s="1033">
        <f>IF('Форма 4.2.5 | Т-подкл(инд)'!$P$23="",1,0)</f>
        <v>1</v>
      </c>
    </row>
    <row r="79" spans="1:1">
      <c r="A79" s="1033">
        <f>IF('Форма 4.2.5 | Т-подкл(инд)'!$Q$23="",1,0)</f>
        <v>1</v>
      </c>
    </row>
    <row r="80" spans="1:1">
      <c r="A80" s="1033">
        <f>IF('Форма 4.2.5 | Т-подкл(инд)'!$R$23="",1,0)</f>
        <v>1</v>
      </c>
    </row>
    <row r="81" spans="1:1">
      <c r="A81" s="1033">
        <f>IF('Форма 4.2.5 | Т-подкл(инд)'!$S$23="",1,0)</f>
        <v>1</v>
      </c>
    </row>
    <row r="82" spans="1:1">
      <c r="A82" s="1033">
        <f>IF('Форма 4.2.5 | Т-подкл(инд)'!$T$23="",1,0)</f>
        <v>0</v>
      </c>
    </row>
    <row r="83" spans="1:1">
      <c r="A83" s="1033">
        <f>IF('Форма 4.2.5 | Т-подкл(инд)'!$V$23="",1,0)</f>
        <v>0</v>
      </c>
    </row>
    <row r="84" spans="1:1">
      <c r="A84" s="1033">
        <f>IF('Форма 4.7'!$E$12="",1,0)</f>
        <v>1</v>
      </c>
    </row>
    <row r="85" spans="1:1">
      <c r="A85" s="1033">
        <f>IF('Форма 4.7'!$F$12="",1,0)</f>
        <v>1</v>
      </c>
    </row>
    <row r="86" spans="1:1">
      <c r="A86" s="1033">
        <f>IF('Форма 4.8'!$G$11="",1,0)</f>
        <v>0</v>
      </c>
    </row>
    <row r="87" spans="1:1">
      <c r="A87" s="1033">
        <f>IF('Форма 4.8'!$G$12="",1,0)</f>
        <v>0</v>
      </c>
    </row>
    <row r="88" spans="1:1">
      <c r="A88" s="1033">
        <f>IF('Форма 4.8'!$H$12="",1,0)</f>
        <v>0</v>
      </c>
    </row>
    <row r="89" spans="1:1">
      <c r="A89" s="1033">
        <f>IF('Форма 4.8'!$H$13="",1,0)</f>
        <v>0</v>
      </c>
    </row>
    <row r="90" spans="1:1">
      <c r="A90" s="1033">
        <f>IF('Форма 4.8'!$E$15="",1,0)</f>
        <v>0</v>
      </c>
    </row>
    <row r="91" spans="1:1">
      <c r="A91" s="1033">
        <f>IF('Форма 4.8'!$H$15="",1,0)</f>
        <v>0</v>
      </c>
    </row>
    <row r="92" spans="1:1">
      <c r="A92" s="1033">
        <f>IF('Форма 4.8'!$G$33="",1,0)</f>
        <v>0</v>
      </c>
    </row>
    <row r="93" spans="1:1">
      <c r="A93" s="1033">
        <f>IF('Форма 4.8'!$G$37="",1,0)</f>
        <v>0</v>
      </c>
    </row>
    <row r="94" spans="1:1">
      <c r="A94" s="1033">
        <f>IF('Форма 4.8'!$G$40="",1,0)</f>
        <v>0</v>
      </c>
    </row>
    <row r="95" spans="1:1">
      <c r="A95" s="1033">
        <f>IF('Форма 4.8'!$E$46="",1,0)</f>
        <v>0</v>
      </c>
    </row>
    <row r="96" spans="1:1">
      <c r="A96" s="1033">
        <f>IF('Форма 4.8'!$H$46="",1,0)</f>
        <v>0</v>
      </c>
    </row>
    <row r="97" spans="1:1">
      <c r="A97" s="1033">
        <f>IF('Форма 4.8'!$G$43="",1,0)</f>
        <v>0</v>
      </c>
    </row>
    <row r="98" spans="1:1">
      <c r="A98" s="1033">
        <f>IF('Форма 1.0.2'!$E$12="",1,0)</f>
        <v>1</v>
      </c>
    </row>
    <row r="99" spans="1:1">
      <c r="A99" s="1033">
        <f>IF('Форма 1.0.2'!$F$12="",1,0)</f>
        <v>1</v>
      </c>
    </row>
    <row r="100" spans="1:1">
      <c r="A100" s="1033">
        <f>IF('Форма 1.0.2'!$G$12="",1,0)</f>
        <v>1</v>
      </c>
    </row>
    <row r="101" spans="1:1">
      <c r="A101" s="1033">
        <f>IF('Форма 1.0.2'!$H$12="",1,0)</f>
        <v>1</v>
      </c>
    </row>
    <row r="102" spans="1:1">
      <c r="A102" s="1033">
        <f>IF('Форма 1.0.2'!$I$12="",1,0)</f>
        <v>1</v>
      </c>
    </row>
    <row r="103" spans="1:1">
      <c r="A103" s="1033">
        <f>IF('Форма 1.0.2'!$J$12="",1,0)</f>
        <v>1</v>
      </c>
    </row>
    <row r="104" spans="1:1">
      <c r="A104" s="1033">
        <f>IF('Сведения об изменении'!$E$12="",1,0)</f>
        <v>1</v>
      </c>
    </row>
    <row r="105" spans="1:1">
      <c r="A105" s="1089">
        <f>IF('Форма 4.2.4 | Т-подкл'!$AA$23="",1,0)</f>
        <v>1</v>
      </c>
    </row>
    <row r="106" spans="1:1">
      <c r="A106" s="1089">
        <f>IF('Форма 4.2.4 | Т-подкл'!$Z$23="",1,0)</f>
        <v>1</v>
      </c>
    </row>
    <row r="107" spans="1:1">
      <c r="A107" s="1098">
        <f>IF('Форма 4.7'!$F$15="",1,0)</f>
        <v>1</v>
      </c>
    </row>
    <row r="108" spans="1:1">
      <c r="A108" s="1098">
        <f>IF('Форма 4.7'!$E$15="",1,0)</f>
        <v>1</v>
      </c>
    </row>
    <row r="109" spans="1:1">
      <c r="A109" s="1098">
        <f>IF(Территории!$E$12="",1,0)</f>
        <v>0</v>
      </c>
    </row>
    <row r="110" spans="1:1">
      <c r="A110" s="1098">
        <f>IF('Форма 4.8'!$E$16="",1,0)</f>
        <v>0</v>
      </c>
    </row>
    <row r="111" spans="1:1">
      <c r="A111" s="1098">
        <f>IF('Форма 4.8'!$H$16="",1,0)</f>
        <v>0</v>
      </c>
    </row>
    <row r="112" spans="1:1">
      <c r="A112" s="1098">
        <f>IF('Форма 4.8'!$E$17="",1,0)</f>
        <v>0</v>
      </c>
    </row>
    <row r="113" spans="1:1">
      <c r="A113" s="1098">
        <f>IF('Форма 4.8'!$H$17="",1,0)</f>
        <v>0</v>
      </c>
    </row>
    <row r="114" spans="1:1">
      <c r="A114" s="1098">
        <f>IF('Форма 4.8'!$E$18="",1,0)</f>
        <v>0</v>
      </c>
    </row>
    <row r="115" spans="1:1">
      <c r="A115" s="1098">
        <f>IF('Форма 4.8'!$H$18="",1,0)</f>
        <v>0</v>
      </c>
    </row>
    <row r="116" spans="1:1">
      <c r="A116" s="1098">
        <f>IF('Форма 4.8'!$E$19="",1,0)</f>
        <v>0</v>
      </c>
    </row>
    <row r="117" spans="1:1">
      <c r="A117" s="1098">
        <f>IF('Форма 4.8'!$H$19="",1,0)</f>
        <v>0</v>
      </c>
    </row>
    <row r="118" spans="1:1">
      <c r="A118" s="1098">
        <f>IF('Форма 4.8'!$E$20="",1,0)</f>
        <v>0</v>
      </c>
    </row>
    <row r="119" spans="1:1">
      <c r="A119" s="1098">
        <f>IF('Форма 4.8'!$H$20="",1,0)</f>
        <v>0</v>
      </c>
    </row>
    <row r="120" spans="1:1">
      <c r="A120" s="1098">
        <f>IF('Форма 4.8'!$E$21="",1,0)</f>
        <v>0</v>
      </c>
    </row>
    <row r="121" spans="1:1">
      <c r="A121" s="1098">
        <f>IF('Форма 4.8'!$H$21="",1,0)</f>
        <v>0</v>
      </c>
    </row>
    <row r="122" spans="1:1">
      <c r="A122" s="1098">
        <f>IF('Форма 4.8'!$E$22="",1,0)</f>
        <v>0</v>
      </c>
    </row>
    <row r="123" spans="1:1">
      <c r="A123" s="1098">
        <f>IF('Форма 4.8'!$H$22="",1,0)</f>
        <v>0</v>
      </c>
    </row>
    <row r="124" spans="1:1">
      <c r="A124" s="1098">
        <f>IF('Форма 4.8'!$E$23="",1,0)</f>
        <v>0</v>
      </c>
    </row>
    <row r="125" spans="1:1">
      <c r="A125" s="1098">
        <f>IF('Форма 4.8'!$H$23="",1,0)</f>
        <v>0</v>
      </c>
    </row>
    <row r="126" spans="1:1">
      <c r="A126" s="1098">
        <f>IF('Форма 4.8'!$E$24="",1,0)</f>
        <v>0</v>
      </c>
    </row>
    <row r="127" spans="1:1">
      <c r="A127" s="1098">
        <f>IF('Форма 4.8'!$H$24="",1,0)</f>
        <v>0</v>
      </c>
    </row>
    <row r="128" spans="1:1">
      <c r="A128" s="1098">
        <f>IF('Форма 4.8'!$E$25="",1,0)</f>
        <v>0</v>
      </c>
    </row>
    <row r="129" spans="1:1">
      <c r="A129" s="1098">
        <f>IF('Форма 4.8'!$H$25="",1,0)</f>
        <v>0</v>
      </c>
    </row>
    <row r="130" spans="1:1">
      <c r="A130" s="1098">
        <f>IF('Форма 4.8'!$E$26="",1,0)</f>
        <v>0</v>
      </c>
    </row>
    <row r="131" spans="1:1">
      <c r="A131" s="1098">
        <f>IF('Форма 4.8'!$H$26="",1,0)</f>
        <v>0</v>
      </c>
    </row>
    <row r="132" spans="1:1">
      <c r="A132" s="1098">
        <f>IF('Форма 4.8'!$E$27="",1,0)</f>
        <v>0</v>
      </c>
    </row>
    <row r="133" spans="1:1">
      <c r="A133" s="1098">
        <f>IF('Форма 4.8'!$H$27="",1,0)</f>
        <v>0</v>
      </c>
    </row>
    <row r="134" spans="1:1">
      <c r="A134" s="1098">
        <f>IF('Форма 4.8'!$E$28="",1,0)</f>
        <v>0</v>
      </c>
    </row>
    <row r="135" spans="1:1">
      <c r="A135" s="1098">
        <f>IF('Форма 4.8'!$H$28="",1,0)</f>
        <v>0</v>
      </c>
    </row>
    <row r="136" spans="1:1">
      <c r="A136" s="1098">
        <f>IF('Форма 4.8'!$E$29="",1,0)</f>
        <v>0</v>
      </c>
    </row>
    <row r="137" spans="1:1">
      <c r="A137" s="1098">
        <f>IF('Форма 4.8'!$H$29="",1,0)</f>
        <v>0</v>
      </c>
    </row>
    <row r="138" spans="1:1">
      <c r="A138" s="1098">
        <f>IF('Форма 4.8'!$E$30="",1,0)</f>
        <v>0</v>
      </c>
    </row>
    <row r="139" spans="1:1">
      <c r="A139" s="1098">
        <f>IF('Форма 4.8'!$H$30="",1,0)</f>
        <v>0</v>
      </c>
    </row>
    <row r="140" spans="1:1">
      <c r="A140" s="1103">
        <f>IF('Перечень тарифов'!$E$21="",1,0)</f>
        <v>0</v>
      </c>
    </row>
    <row r="141" spans="1:1">
      <c r="A141" s="1103">
        <f>IF('Перечень тарифов'!$F$21="",1,0)</f>
        <v>0</v>
      </c>
    </row>
    <row r="142" spans="1:1">
      <c r="A142" s="1103">
        <f>IF('Перечень тарифов'!$G$21="",1,0)</f>
        <v>0</v>
      </c>
    </row>
    <row r="143" spans="1:1">
      <c r="A143" s="1103">
        <f>IF('Перечень тарифов'!$K$21="",1,0)</f>
        <v>0</v>
      </c>
    </row>
    <row r="144" spans="1:1">
      <c r="A144" s="1103">
        <f>IF('Перечень тарифов'!$O$21="",1,0)</f>
        <v>0</v>
      </c>
    </row>
    <row r="145" spans="1:1">
      <c r="A145" s="1103">
        <f>IF('Перечень тарифов'!$S$21="",1,0)</f>
        <v>0</v>
      </c>
    </row>
    <row r="146" spans="1:1">
      <c r="A146" s="1103">
        <f>IF('Перечень тарифов'!$G$12="",1,0)</f>
        <v>0</v>
      </c>
    </row>
    <row r="147" spans="1:1">
      <c r="A147" s="1103">
        <f>IF('Перечень тарифов'!$G$11="",1,0)</f>
        <v>0</v>
      </c>
    </row>
    <row r="148" spans="1:1">
      <c r="A148" s="1103">
        <f>IF('Перечень тарифов'!$R$21="",1,0)</f>
        <v>0</v>
      </c>
    </row>
    <row r="149" spans="1:1">
      <c r="A149" s="1103">
        <f>IF('Форма 4.2.3 | Т-гор.вода'!$O$24="",1,0)</f>
        <v>0</v>
      </c>
    </row>
    <row r="150" spans="1:1">
      <c r="A150" s="1103">
        <f>IF('Форма 4.2.3 | Т-гор.вода'!$P$24="",1,0)</f>
        <v>0</v>
      </c>
    </row>
    <row r="151" spans="1:1">
      <c r="A151" s="1103">
        <f>IF('Форма 4.2.3 | Т-гор.вода'!$O$28="",1,0)</f>
        <v>0</v>
      </c>
    </row>
    <row r="152" spans="1:1">
      <c r="A152" s="1103">
        <f>IF('Форма 4.2.3 | Т-гор.вода'!$M$29="",1,0)</f>
        <v>0</v>
      </c>
    </row>
    <row r="153" spans="1:1">
      <c r="A153" s="1103">
        <f>IF('Форма 4.2.3 | Т-гор.вода'!$O$29="",1,0)</f>
        <v>0</v>
      </c>
    </row>
    <row r="154" spans="1:1">
      <c r="A154" s="1103">
        <f>IF('Форма 4.2.3 | Т-гор.вода'!$P$29="",1,0)</f>
        <v>0</v>
      </c>
    </row>
    <row r="155" spans="1:1">
      <c r="A155" s="1103">
        <f>IF('Форма 4.2.3 | Т-гор.вода'!$W$29="",1,0)</f>
        <v>0</v>
      </c>
    </row>
    <row r="156" spans="1:1">
      <c r="A156" s="1103">
        <f>IF('Форма 4.2.3 | Т-гор.вода'!$Y$29="",1,0)</f>
        <v>0</v>
      </c>
    </row>
    <row r="157" spans="1:1">
      <c r="A157" s="1103">
        <f>IF('Форма 4.2.3 | Т-гор.вода'!$X$29="",1,0)</f>
        <v>0</v>
      </c>
    </row>
    <row r="158" spans="1:1">
      <c r="A158" s="1103">
        <f>IF('Форма 4.2.3 | Т-гор.вода'!$Z$29="",1,0)</f>
        <v>0</v>
      </c>
    </row>
    <row r="159" spans="1:1">
      <c r="A159" s="1103">
        <f>IF('Форма 4.2.3 | Т-гор.вода'!$O$33="",1,0)</f>
        <v>0</v>
      </c>
    </row>
    <row r="160" spans="1:1">
      <c r="A160" s="1103">
        <f>IF('Форма 4.2.3 | Т-гор.вода'!$M$34="",1,0)</f>
        <v>0</v>
      </c>
    </row>
    <row r="161" spans="1:1">
      <c r="A161" s="1103">
        <f>IF('Форма 4.2.3 | Т-гор.вода'!$O$34="",1,0)</f>
        <v>0</v>
      </c>
    </row>
    <row r="162" spans="1:1">
      <c r="A162" s="1103">
        <f>IF('Форма 4.2.3 | Т-гор.вода'!$P$34="",1,0)</f>
        <v>0</v>
      </c>
    </row>
    <row r="163" spans="1:1">
      <c r="A163" s="1103">
        <f>IF('Форма 4.2.3 | Т-гор.вода'!$W$34="",1,0)</f>
        <v>0</v>
      </c>
    </row>
    <row r="164" spans="1:1">
      <c r="A164" s="1103">
        <f>IF('Форма 4.2.3 | Т-гор.вода'!$Y$34="",1,0)</f>
        <v>0</v>
      </c>
    </row>
    <row r="165" spans="1:1">
      <c r="A165" s="1103">
        <f>IF('Форма 4.2.3 | Т-гор.вода'!$X$34="",1,0)</f>
        <v>0</v>
      </c>
    </row>
    <row r="166" spans="1:1">
      <c r="A166" s="1103">
        <f>IF('Форма 4.2.3 | Т-гор.вода'!$Z$34="",1,0)</f>
        <v>0</v>
      </c>
    </row>
    <row r="167" spans="1:1">
      <c r="A167" s="1103">
        <f>IF('Форма 4.2.3 | Т-гор.вода'!$AB$24="",1,0)</f>
        <v>0</v>
      </c>
    </row>
    <row r="168" spans="1:1">
      <c r="A168" s="1103">
        <f>IF('Форма 4.2.3 | Т-гор.вода'!$AI$24="",1,0)</f>
        <v>0</v>
      </c>
    </row>
    <row r="169" spans="1:1">
      <c r="A169" s="1103">
        <f>IF('Форма 4.2.3 | Т-гор.вода'!$AK$24="",1,0)</f>
        <v>0</v>
      </c>
    </row>
    <row r="170" spans="1:1">
      <c r="A170" s="1103">
        <f>IF('Форма 4.2.3 | Т-гор.вода'!$AA$24="",1,0)</f>
        <v>0</v>
      </c>
    </row>
    <row r="171" spans="1:1">
      <c r="A171" s="1103">
        <f>IF('Форма 4.2.3 | Т-гор.вода'!$AJ$24="",1,0)</f>
        <v>0</v>
      </c>
    </row>
    <row r="172" spans="1:1">
      <c r="A172" s="1103">
        <f>IF('Форма 4.2.3 | Т-гор.вода'!$AL$24="",1,0)</f>
        <v>0</v>
      </c>
    </row>
    <row r="173" spans="1:1">
      <c r="A173" s="1103">
        <f>IF('Форма 4.2.3 | Т-гор.вода'!$AB$29="",1,0)</f>
        <v>0</v>
      </c>
    </row>
    <row r="174" spans="1:1">
      <c r="A174" s="1103">
        <f>IF('Форма 4.2.3 | Т-гор.вода'!$AI$29="",1,0)</f>
        <v>0</v>
      </c>
    </row>
    <row r="175" spans="1:1">
      <c r="A175" s="1103">
        <f>IF('Форма 4.2.3 | Т-гор.вода'!$AK$29="",1,0)</f>
        <v>0</v>
      </c>
    </row>
    <row r="176" spans="1:1">
      <c r="A176" s="1103">
        <f>IF('Форма 4.2.3 | Т-гор.вода'!$AA$29="",1,0)</f>
        <v>0</v>
      </c>
    </row>
    <row r="177" spans="1:1">
      <c r="A177" s="1103">
        <f>IF('Форма 4.2.3 | Т-гор.вода'!$AJ$29="",1,0)</f>
        <v>0</v>
      </c>
    </row>
    <row r="178" spans="1:1">
      <c r="A178" s="1103">
        <f>IF('Форма 4.2.3 | Т-гор.вода'!$AL$29="",1,0)</f>
        <v>0</v>
      </c>
    </row>
    <row r="179" spans="1:1">
      <c r="A179" s="1103">
        <f>IF('Форма 4.2.3 | Т-гор.вода'!$AB$34="",1,0)</f>
        <v>0</v>
      </c>
    </row>
    <row r="180" spans="1:1">
      <c r="A180" s="1103">
        <f>IF('Форма 4.2.3 | Т-гор.вода'!$AI$34="",1,0)</f>
        <v>0</v>
      </c>
    </row>
    <row r="181" spans="1:1">
      <c r="A181" s="1103">
        <f>IF('Форма 4.2.3 | Т-гор.вода'!$AK$34="",1,0)</f>
        <v>0</v>
      </c>
    </row>
    <row r="182" spans="1:1">
      <c r="A182" s="1103">
        <f>IF('Форма 4.2.3 | Т-гор.вода'!$AA$34="",1,0)</f>
        <v>0</v>
      </c>
    </row>
    <row r="183" spans="1:1">
      <c r="A183" s="1103">
        <f>IF('Форма 4.2.3 | Т-гор.вода'!$AJ$34="",1,0)</f>
        <v>0</v>
      </c>
    </row>
    <row r="184" spans="1:1">
      <c r="A184" s="1103">
        <f>IF('Форма 4.2.3 | Т-гор.вода'!$AL$34="",1,0)</f>
        <v>0</v>
      </c>
    </row>
    <row r="185" spans="1:1">
      <c r="A185" s="1103">
        <f>IF('Форма 4.2.3 | Т-гор.вода'!$AN$29="",1,0)</f>
        <v>0</v>
      </c>
    </row>
    <row r="186" spans="1:1">
      <c r="A186" s="1103">
        <f>IF('Форма 4.2.3 | Т-гор.вода'!$AU$29="",1,0)</f>
        <v>0</v>
      </c>
    </row>
    <row r="187" spans="1:1">
      <c r="A187" s="1103">
        <f>IF('Форма 4.2.3 | Т-гор.вода'!$AW$29="",1,0)</f>
        <v>0</v>
      </c>
    </row>
    <row r="188" spans="1:1">
      <c r="A188" s="1103">
        <f>IF('Форма 4.2.3 | Т-гор.вода'!$AM$29="",1,0)</f>
        <v>0</v>
      </c>
    </row>
    <row r="189" spans="1:1">
      <c r="A189" s="1103">
        <f>IF('Форма 4.2.3 | Т-гор.вода'!$AV$29="",1,0)</f>
        <v>0</v>
      </c>
    </row>
    <row r="190" spans="1:1">
      <c r="A190" s="1103">
        <f>IF('Форма 4.2.3 | Т-гор.вода'!$AX$29="",1,0)</f>
        <v>0</v>
      </c>
    </row>
    <row r="191" spans="1:1">
      <c r="A191" s="1103">
        <f>IF('Форма 4.2.3 | Т-гор.вода'!$AN$24="",1,0)</f>
        <v>0</v>
      </c>
    </row>
    <row r="192" spans="1:1">
      <c r="A192" s="1103">
        <f>IF('Форма 4.2.3 | Т-гор.вода'!$AU$24="",1,0)</f>
        <v>0</v>
      </c>
    </row>
    <row r="193" spans="1:1">
      <c r="A193" s="1103">
        <f>IF('Форма 4.2.3 | Т-гор.вода'!$AW$24="",1,0)</f>
        <v>0</v>
      </c>
    </row>
    <row r="194" spans="1:1">
      <c r="A194" s="1103">
        <f>IF('Форма 4.2.3 | Т-гор.вода'!$AM$24="",1,0)</f>
        <v>0</v>
      </c>
    </row>
    <row r="195" spans="1:1">
      <c r="A195" s="1103">
        <f>IF('Форма 4.2.3 | Т-гор.вода'!$AV$24="",1,0)</f>
        <v>0</v>
      </c>
    </row>
    <row r="196" spans="1:1">
      <c r="A196" s="1103">
        <f>IF('Форма 4.2.3 | Т-гор.вода'!$AX$24="",1,0)</f>
        <v>0</v>
      </c>
    </row>
    <row r="197" spans="1:1">
      <c r="A197" s="1103">
        <f>IF('Форма 4.2.3 | Т-гор.вода'!$AN$34="",1,0)</f>
        <v>0</v>
      </c>
    </row>
    <row r="198" spans="1:1">
      <c r="A198" s="1103">
        <f>IF('Форма 4.2.3 | Т-гор.вода'!$AU$34="",1,0)</f>
        <v>0</v>
      </c>
    </row>
    <row r="199" spans="1:1">
      <c r="A199" s="1103">
        <f>IF('Форма 4.2.3 | Т-гор.вода'!$AW$34="",1,0)</f>
        <v>0</v>
      </c>
    </row>
    <row r="200" spans="1:1">
      <c r="A200" s="1103">
        <f>IF('Форма 4.2.3 | Т-гор.вода'!$AM$34="",1,0)</f>
        <v>0</v>
      </c>
    </row>
    <row r="201" spans="1:1">
      <c r="A201" s="1103">
        <f>IF('Форма 4.2.3 | Т-гор.вода'!$AV$34="",1,0)</f>
        <v>0</v>
      </c>
    </row>
    <row r="202" spans="1:1">
      <c r="A202" s="1103">
        <f>IF('Форма 4.2.3 | Т-гор.вода'!$AX$34="",1,0)</f>
        <v>0</v>
      </c>
    </row>
    <row r="203" spans="1:1">
      <c r="A203" s="1103">
        <f>IF('Форма 4.2.3 | Т-гор.вода'!$AZ$29="",1,0)</f>
        <v>0</v>
      </c>
    </row>
    <row r="204" spans="1:1">
      <c r="A204" s="1103">
        <f>IF('Форма 4.2.3 | Т-гор.вода'!$BG$29="",1,0)</f>
        <v>0</v>
      </c>
    </row>
    <row r="205" spans="1:1">
      <c r="A205" s="1103">
        <f>IF('Форма 4.2.3 | Т-гор.вода'!$BI$29="",1,0)</f>
        <v>0</v>
      </c>
    </row>
    <row r="206" spans="1:1">
      <c r="A206" s="1103">
        <f>IF('Форма 4.2.3 | Т-гор.вода'!$AY$29="",1,0)</f>
        <v>0</v>
      </c>
    </row>
    <row r="207" spans="1:1">
      <c r="A207" s="1103">
        <f>IF('Форма 4.2.3 | Т-гор.вода'!$BH$29="",1,0)</f>
        <v>0</v>
      </c>
    </row>
    <row r="208" spans="1:1">
      <c r="A208" s="1103">
        <f>IF('Форма 4.2.3 | Т-гор.вода'!$BJ$29="",1,0)</f>
        <v>0</v>
      </c>
    </row>
    <row r="209" spans="1:1">
      <c r="A209" s="1103">
        <f>IF('Форма 4.2.3 | Т-гор.вода'!$AZ$24="",1,0)</f>
        <v>0</v>
      </c>
    </row>
    <row r="210" spans="1:1">
      <c r="A210" s="1103">
        <f>IF('Форма 4.2.3 | Т-гор.вода'!$BG$24="",1,0)</f>
        <v>0</v>
      </c>
    </row>
    <row r="211" spans="1:1">
      <c r="A211" s="1103">
        <f>IF('Форма 4.2.3 | Т-гор.вода'!$BI$24="",1,0)</f>
        <v>0</v>
      </c>
    </row>
    <row r="212" spans="1:1">
      <c r="A212" s="1103">
        <f>IF('Форма 4.2.3 | Т-гор.вода'!$AY$24="",1,0)</f>
        <v>0</v>
      </c>
    </row>
    <row r="213" spans="1:1">
      <c r="A213" s="1103">
        <f>IF('Форма 4.2.3 | Т-гор.вода'!$BH$24="",1,0)</f>
        <v>0</v>
      </c>
    </row>
    <row r="214" spans="1:1">
      <c r="A214" s="1103">
        <f>IF('Форма 4.2.3 | Т-гор.вода'!$BJ$24="",1,0)</f>
        <v>0</v>
      </c>
    </row>
    <row r="215" spans="1:1">
      <c r="A215" s="1103">
        <f>IF('Форма 4.2.3 | Т-гор.вода'!$AZ$34="",1,0)</f>
        <v>0</v>
      </c>
    </row>
    <row r="216" spans="1:1">
      <c r="A216" s="1103">
        <f>IF('Форма 4.2.3 | Т-гор.вода'!$BG$34="",1,0)</f>
        <v>0</v>
      </c>
    </row>
    <row r="217" spans="1:1">
      <c r="A217" s="1103">
        <f>IF('Форма 4.2.3 | Т-гор.вода'!$BI$34="",1,0)</f>
        <v>0</v>
      </c>
    </row>
    <row r="218" spans="1:1">
      <c r="A218" s="1103">
        <f>IF('Форма 4.2.3 | Т-гор.вода'!$AY$34="",1,0)</f>
        <v>0</v>
      </c>
    </row>
    <row r="219" spans="1:1">
      <c r="A219" s="1103">
        <f>IF('Форма 4.2.3 | Т-гор.вода'!$BH$34="",1,0)</f>
        <v>0</v>
      </c>
    </row>
    <row r="220" spans="1:1">
      <c r="A220" s="1103">
        <f>IF('Форма 4.2.3 | Т-гор.вода'!$BJ$34="",1,0)</f>
        <v>0</v>
      </c>
    </row>
    <row r="221" spans="1:1">
      <c r="A221" s="1103">
        <f>IF('Форма 4.2.3 | Т-гор.вода'!$BL$29="",1,0)</f>
        <v>0</v>
      </c>
    </row>
    <row r="222" spans="1:1">
      <c r="A222" s="1103">
        <f>IF('Форма 4.2.3 | Т-гор.вода'!$BS$29="",1,0)</f>
        <v>0</v>
      </c>
    </row>
    <row r="223" spans="1:1">
      <c r="A223" s="1103">
        <f>IF('Форма 4.2.3 | Т-гор.вода'!$BU$29="",1,0)</f>
        <v>0</v>
      </c>
    </row>
    <row r="224" spans="1:1">
      <c r="A224" s="1103">
        <f>IF('Форма 4.2.3 | Т-гор.вода'!$BK$29="",1,0)</f>
        <v>0</v>
      </c>
    </row>
    <row r="225" spans="1:1">
      <c r="A225" s="1103">
        <f>IF('Форма 4.2.3 | Т-гор.вода'!$BT$29="",1,0)</f>
        <v>0</v>
      </c>
    </row>
    <row r="226" spans="1:1">
      <c r="A226" s="1103">
        <f>IF('Форма 4.2.3 | Т-гор.вода'!$BV$29="",1,0)</f>
        <v>0</v>
      </c>
    </row>
    <row r="227" spans="1:1">
      <c r="A227" s="1103">
        <f>IF('Форма 4.2.3 | Т-гор.вода'!$BL$24="",1,0)</f>
        <v>0</v>
      </c>
    </row>
    <row r="228" spans="1:1">
      <c r="A228" s="1103">
        <f>IF('Форма 4.2.3 | Т-гор.вода'!$BS$24="",1,0)</f>
        <v>0</v>
      </c>
    </row>
    <row r="229" spans="1:1">
      <c r="A229" s="1103">
        <f>IF('Форма 4.2.3 | Т-гор.вода'!$BU$24="",1,0)</f>
        <v>0</v>
      </c>
    </row>
    <row r="230" spans="1:1">
      <c r="A230" s="1103">
        <f>IF('Форма 4.2.3 | Т-гор.вода'!$BK$24="",1,0)</f>
        <v>0</v>
      </c>
    </row>
    <row r="231" spans="1:1">
      <c r="A231" s="1103">
        <f>IF('Форма 4.2.3 | Т-гор.вода'!$BT$24="",1,0)</f>
        <v>0</v>
      </c>
    </row>
    <row r="232" spans="1:1">
      <c r="A232" s="1103">
        <f>IF('Форма 4.2.3 | Т-гор.вода'!$BV$24="",1,0)</f>
        <v>0</v>
      </c>
    </row>
    <row r="233" spans="1:1">
      <c r="A233" s="1103">
        <f>IF('Форма 4.2.3 | Т-гор.вода'!$BL$34="",1,0)</f>
        <v>0</v>
      </c>
    </row>
    <row r="234" spans="1:1">
      <c r="A234" s="1103">
        <f>IF('Форма 4.2.3 | Т-гор.вода'!$BS$34="",1,0)</f>
        <v>0</v>
      </c>
    </row>
    <row r="235" spans="1:1">
      <c r="A235" s="1103">
        <f>IF('Форма 4.2.3 | Т-гор.вода'!$BU$34="",1,0)</f>
        <v>0</v>
      </c>
    </row>
    <row r="236" spans="1:1">
      <c r="A236" s="1103">
        <f>IF('Форма 4.2.3 | Т-гор.вода'!$BK$34="",1,0)</f>
        <v>0</v>
      </c>
    </row>
    <row r="237" spans="1:1">
      <c r="A237" s="1103">
        <f>IF('Форма 4.2.3 | Т-гор.вода'!$BT$34="",1,0)</f>
        <v>0</v>
      </c>
    </row>
    <row r="238" spans="1:1">
      <c r="A238" s="1103">
        <f>IF('Форма 4.2.3 | Т-гор.вода'!$BV$34="",1,0)</f>
        <v>0</v>
      </c>
    </row>
    <row r="239" spans="1:1">
      <c r="A239" s="1103">
        <f>IF('Форма 4.2.3 | Т-гор.вода'!$BX$29="",1,0)</f>
        <v>0</v>
      </c>
    </row>
    <row r="240" spans="1:1">
      <c r="A240" s="1103">
        <f>IF('Форма 4.2.3 | Т-гор.вода'!$CE$29="",1,0)</f>
        <v>0</v>
      </c>
    </row>
    <row r="241" spans="1:1">
      <c r="A241" s="1103">
        <f>IF('Форма 4.2.3 | Т-гор.вода'!$CG$29="",1,0)</f>
        <v>0</v>
      </c>
    </row>
    <row r="242" spans="1:1">
      <c r="A242" s="1103">
        <f>IF('Форма 4.2.3 | Т-гор.вода'!$BW$29="",1,0)</f>
        <v>0</v>
      </c>
    </row>
    <row r="243" spans="1:1">
      <c r="A243" s="1103">
        <f>IF('Форма 4.2.3 | Т-гор.вода'!$CF$29="",1,0)</f>
        <v>0</v>
      </c>
    </row>
    <row r="244" spans="1:1">
      <c r="A244" s="1103">
        <f>IF('Форма 4.2.3 | Т-гор.вода'!$CH$29="",1,0)</f>
        <v>0</v>
      </c>
    </row>
    <row r="245" spans="1:1">
      <c r="A245" s="1103">
        <f>IF('Форма 4.2.3 | Т-гор.вода'!$BX$24="",1,0)</f>
        <v>0</v>
      </c>
    </row>
    <row r="246" spans="1:1">
      <c r="A246" s="1103">
        <f>IF('Форма 4.2.3 | Т-гор.вода'!$CE$24="",1,0)</f>
        <v>0</v>
      </c>
    </row>
    <row r="247" spans="1:1">
      <c r="A247" s="1103">
        <f>IF('Форма 4.2.3 | Т-гор.вода'!$CG$24="",1,0)</f>
        <v>0</v>
      </c>
    </row>
    <row r="248" spans="1:1">
      <c r="A248" s="1103">
        <f>IF('Форма 4.2.3 | Т-гор.вода'!$BW$24="",1,0)</f>
        <v>0</v>
      </c>
    </row>
    <row r="249" spans="1:1">
      <c r="A249" s="1103">
        <f>IF('Форма 4.2.3 | Т-гор.вода'!$CF$24="",1,0)</f>
        <v>0</v>
      </c>
    </row>
    <row r="250" spans="1:1">
      <c r="A250" s="1103">
        <f>IF('Форма 4.2.3 | Т-гор.вода'!$CH$24="",1,0)</f>
        <v>0</v>
      </c>
    </row>
    <row r="251" spans="1:1">
      <c r="A251" s="1103">
        <f>IF('Форма 4.2.3 | Т-гор.вода'!$BX$34="",1,0)</f>
        <v>0</v>
      </c>
    </row>
    <row r="252" spans="1:1">
      <c r="A252" s="1103">
        <f>IF('Форма 4.2.3 | Т-гор.вода'!$CE$34="",1,0)</f>
        <v>0</v>
      </c>
    </row>
    <row r="253" spans="1:1">
      <c r="A253" s="1103">
        <f>IF('Форма 4.2.3 | Т-гор.вода'!$CG$34="",1,0)</f>
        <v>0</v>
      </c>
    </row>
    <row r="254" spans="1:1">
      <c r="A254" s="1103">
        <f>IF('Форма 4.2.3 | Т-гор.вода'!$BW$34="",1,0)</f>
        <v>0</v>
      </c>
    </row>
    <row r="255" spans="1:1">
      <c r="A255" s="1103">
        <f>IF('Форма 4.2.3 | Т-гор.вода'!$CF$34="",1,0)</f>
        <v>0</v>
      </c>
    </row>
    <row r="256" spans="1:1">
      <c r="A256" s="1103">
        <f>IF('Форма 4.2.3 | Т-гор.вода'!$CH$34="",1,0)</f>
        <v>0</v>
      </c>
    </row>
    <row r="257" spans="1:1">
      <c r="A257" s="1103">
        <f>IF('Форма 4.2.3 | Т-гор.вода'!$CJ$29="",1,0)</f>
        <v>0</v>
      </c>
    </row>
    <row r="258" spans="1:1">
      <c r="A258" s="1103">
        <f>IF('Форма 4.2.3 | Т-гор.вода'!$CQ$29="",1,0)</f>
        <v>0</v>
      </c>
    </row>
    <row r="259" spans="1:1">
      <c r="A259" s="1103">
        <f>IF('Форма 4.2.3 | Т-гор.вода'!$CS$29="",1,0)</f>
        <v>0</v>
      </c>
    </row>
    <row r="260" spans="1:1">
      <c r="A260" s="1103">
        <f>IF('Форма 4.2.3 | Т-гор.вода'!$CI$29="",1,0)</f>
        <v>0</v>
      </c>
    </row>
    <row r="261" spans="1:1">
      <c r="A261" s="1103">
        <f>IF('Форма 4.2.3 | Т-гор.вода'!$CR$29="",1,0)</f>
        <v>0</v>
      </c>
    </row>
    <row r="262" spans="1:1">
      <c r="A262" s="1103">
        <f>IF('Форма 4.2.3 | Т-гор.вода'!$CT$29="",1,0)</f>
        <v>0</v>
      </c>
    </row>
    <row r="263" spans="1:1">
      <c r="A263" s="1103">
        <f>IF('Форма 4.2.3 | Т-гор.вода'!$CJ$24="",1,0)</f>
        <v>0</v>
      </c>
    </row>
    <row r="264" spans="1:1">
      <c r="A264" s="1103">
        <f>IF('Форма 4.2.3 | Т-гор.вода'!$CQ$24="",1,0)</f>
        <v>0</v>
      </c>
    </row>
    <row r="265" spans="1:1">
      <c r="A265" s="1103">
        <f>IF('Форма 4.2.3 | Т-гор.вода'!$CS$24="",1,0)</f>
        <v>0</v>
      </c>
    </row>
    <row r="266" spans="1:1">
      <c r="A266" s="1103">
        <f>IF('Форма 4.2.3 | Т-гор.вода'!$CI$24="",1,0)</f>
        <v>0</v>
      </c>
    </row>
    <row r="267" spans="1:1">
      <c r="A267" s="1103">
        <f>IF('Форма 4.2.3 | Т-гор.вода'!$CR$24="",1,0)</f>
        <v>0</v>
      </c>
    </row>
    <row r="268" spans="1:1">
      <c r="A268" s="1103">
        <f>IF('Форма 4.2.3 | Т-гор.вода'!$CT$24="",1,0)</f>
        <v>0</v>
      </c>
    </row>
    <row r="269" spans="1:1">
      <c r="A269" s="1103">
        <f>IF('Форма 4.2.3 | Т-гор.вода'!$CJ$34="",1,0)</f>
        <v>0</v>
      </c>
    </row>
    <row r="270" spans="1:1">
      <c r="A270" s="1103">
        <f>IF('Форма 4.2.3 | Т-гор.вода'!$CQ$34="",1,0)</f>
        <v>0</v>
      </c>
    </row>
    <row r="271" spans="1:1">
      <c r="A271" s="1103">
        <f>IF('Форма 4.2.3 | Т-гор.вода'!$CS$34="",1,0)</f>
        <v>0</v>
      </c>
    </row>
    <row r="272" spans="1:1">
      <c r="A272" s="1103">
        <f>IF('Форма 4.2.3 | Т-гор.вода'!$CI$34="",1,0)</f>
        <v>0</v>
      </c>
    </row>
    <row r="273" spans="1:1">
      <c r="A273" s="1103">
        <f>IF('Форма 4.2.3 | Т-гор.вода'!$CR$34="",1,0)</f>
        <v>0</v>
      </c>
    </row>
    <row r="274" spans="1:1">
      <c r="A274" s="1103">
        <f>IF('Форма 4.2.3 | Т-гор.вода'!$CT$34="",1,0)</f>
        <v>0</v>
      </c>
    </row>
    <row r="275" spans="1:1">
      <c r="A275" s="1103">
        <f>IF('Форма 4.2.3 | Т-гор.вода'!$CV$29="",1,0)</f>
        <v>0</v>
      </c>
    </row>
    <row r="276" spans="1:1">
      <c r="A276" s="1103">
        <f>IF('Форма 4.2.3 | Т-гор.вода'!$DC$29="",1,0)</f>
        <v>0</v>
      </c>
    </row>
    <row r="277" spans="1:1">
      <c r="A277" s="1103">
        <f>IF('Форма 4.2.3 | Т-гор.вода'!$DE$29="",1,0)</f>
        <v>0</v>
      </c>
    </row>
    <row r="278" spans="1:1">
      <c r="A278" s="1103">
        <f>IF('Форма 4.2.3 | Т-гор.вода'!$CU$29="",1,0)</f>
        <v>0</v>
      </c>
    </row>
    <row r="279" spans="1:1">
      <c r="A279" s="1103">
        <f>IF('Форма 4.2.3 | Т-гор.вода'!$DD$29="",1,0)</f>
        <v>0</v>
      </c>
    </row>
    <row r="280" spans="1:1">
      <c r="A280" s="1103">
        <f>IF('Форма 4.2.3 | Т-гор.вода'!$DF$29="",1,0)</f>
        <v>0</v>
      </c>
    </row>
    <row r="281" spans="1:1">
      <c r="A281" s="1103">
        <f>IF('Форма 4.2.3 | Т-гор.вода'!$CV$24="",1,0)</f>
        <v>0</v>
      </c>
    </row>
    <row r="282" spans="1:1">
      <c r="A282" s="1103">
        <f>IF('Форма 4.2.3 | Т-гор.вода'!$DC$24="",1,0)</f>
        <v>0</v>
      </c>
    </row>
    <row r="283" spans="1:1">
      <c r="A283" s="1103">
        <f>IF('Форма 4.2.3 | Т-гор.вода'!$DE$24="",1,0)</f>
        <v>0</v>
      </c>
    </row>
    <row r="284" spans="1:1">
      <c r="A284" s="1103">
        <f>IF('Форма 4.2.3 | Т-гор.вода'!$CU$24="",1,0)</f>
        <v>0</v>
      </c>
    </row>
    <row r="285" spans="1:1">
      <c r="A285" s="1103">
        <f>IF('Форма 4.2.3 | Т-гор.вода'!$DD$24="",1,0)</f>
        <v>0</v>
      </c>
    </row>
    <row r="286" spans="1:1">
      <c r="A286" s="1103">
        <f>IF('Форма 4.2.3 | Т-гор.вода'!$DF$24="",1,0)</f>
        <v>0</v>
      </c>
    </row>
    <row r="287" spans="1:1">
      <c r="A287" s="1103">
        <f>IF('Форма 4.2.3 | Т-гор.вода'!$CV$34="",1,0)</f>
        <v>0</v>
      </c>
    </row>
    <row r="288" spans="1:1">
      <c r="A288" s="1103">
        <f>IF('Форма 4.2.3 | Т-гор.вода'!$DC$34="",1,0)</f>
        <v>0</v>
      </c>
    </row>
    <row r="289" spans="1:1">
      <c r="A289" s="1103">
        <f>IF('Форма 4.2.3 | Т-гор.вода'!$DE$34="",1,0)</f>
        <v>0</v>
      </c>
    </row>
    <row r="290" spans="1:1">
      <c r="A290" s="1103">
        <f>IF('Форма 4.2.3 | Т-гор.вода'!$CU$34="",1,0)</f>
        <v>0</v>
      </c>
    </row>
    <row r="291" spans="1:1">
      <c r="A291" s="1103">
        <f>IF('Форма 4.2.3 | Т-гор.вода'!$DD$34="",1,0)</f>
        <v>0</v>
      </c>
    </row>
    <row r="292" spans="1:1">
      <c r="A292" s="1103">
        <f>IF('Форма 4.2.3 | Т-гор.вода'!$DF$34="",1,0)</f>
        <v>0</v>
      </c>
    </row>
    <row r="293" spans="1:1">
      <c r="A293" s="1103">
        <f>IF('Форма 4.2.3 | Т-гор.вода'!$DH$29="",1,0)</f>
        <v>0</v>
      </c>
    </row>
    <row r="294" spans="1:1">
      <c r="A294" s="1103">
        <f>IF('Форма 4.2.3 | Т-гор.вода'!$DO$29="",1,0)</f>
        <v>0</v>
      </c>
    </row>
    <row r="295" spans="1:1">
      <c r="A295" s="1103">
        <f>IF('Форма 4.2.3 | Т-гор.вода'!$DQ$29="",1,0)</f>
        <v>0</v>
      </c>
    </row>
    <row r="296" spans="1:1">
      <c r="A296" s="1103">
        <f>IF('Форма 4.2.3 | Т-гор.вода'!$DG$29="",1,0)</f>
        <v>0</v>
      </c>
    </row>
    <row r="297" spans="1:1">
      <c r="A297" s="1103">
        <f>IF('Форма 4.2.3 | Т-гор.вода'!$DP$29="",1,0)</f>
        <v>0</v>
      </c>
    </row>
    <row r="298" spans="1:1">
      <c r="A298" s="1103">
        <f>IF('Форма 4.2.3 | Т-гор.вода'!$DR$29="",1,0)</f>
        <v>0</v>
      </c>
    </row>
    <row r="299" spans="1:1">
      <c r="A299" s="1103">
        <f>IF('Форма 4.2.3 | Т-гор.вода'!$DH$24="",1,0)</f>
        <v>0</v>
      </c>
    </row>
    <row r="300" spans="1:1">
      <c r="A300" s="1103">
        <f>IF('Форма 4.2.3 | Т-гор.вода'!$DO$24="",1,0)</f>
        <v>0</v>
      </c>
    </row>
    <row r="301" spans="1:1">
      <c r="A301" s="1103">
        <f>IF('Форма 4.2.3 | Т-гор.вода'!$DQ$24="",1,0)</f>
        <v>0</v>
      </c>
    </row>
    <row r="302" spans="1:1">
      <c r="A302" s="1103">
        <f>IF('Форма 4.2.3 | Т-гор.вода'!$DG$24="",1,0)</f>
        <v>0</v>
      </c>
    </row>
    <row r="303" spans="1:1">
      <c r="A303" s="1103">
        <f>IF('Форма 4.2.3 | Т-гор.вода'!$DP$24="",1,0)</f>
        <v>0</v>
      </c>
    </row>
    <row r="304" spans="1:1">
      <c r="A304" s="1103">
        <f>IF('Форма 4.2.3 | Т-гор.вода'!$DR$24="",1,0)</f>
        <v>0</v>
      </c>
    </row>
    <row r="305" spans="1:1">
      <c r="A305" s="1103">
        <f>IF('Форма 4.2.3 | Т-гор.вода'!$DH$34="",1,0)</f>
        <v>0</v>
      </c>
    </row>
    <row r="306" spans="1:1">
      <c r="A306" s="1103">
        <f>IF('Форма 4.2.3 | Т-гор.вода'!$DO$34="",1,0)</f>
        <v>0</v>
      </c>
    </row>
    <row r="307" spans="1:1">
      <c r="A307" s="1103">
        <f>IF('Форма 4.2.3 | Т-гор.вода'!$DQ$34="",1,0)</f>
        <v>0</v>
      </c>
    </row>
    <row r="308" spans="1:1">
      <c r="A308" s="1103">
        <f>IF('Форма 4.2.3 | Т-гор.вода'!$DG$34="",1,0)</f>
        <v>0</v>
      </c>
    </row>
    <row r="309" spans="1:1">
      <c r="A309" s="1103">
        <f>IF('Форма 4.2.3 | Т-гор.вода'!$DP$34="",1,0)</f>
        <v>0</v>
      </c>
    </row>
    <row r="310" spans="1:1">
      <c r="A310" s="1103">
        <f>IF('Форма 4.2.3 | Т-гор.вода'!$DR$34="",1,0)</f>
        <v>0</v>
      </c>
    </row>
    <row r="311" spans="1:1">
      <c r="A311" s="1103">
        <f>IF('Форма 4.2.3 | Т-гор.вода'!$DT$29="",1,0)</f>
        <v>0</v>
      </c>
    </row>
    <row r="312" spans="1:1">
      <c r="A312" s="1103">
        <f>IF('Форма 4.2.3 | Т-гор.вода'!$EA$29="",1,0)</f>
        <v>0</v>
      </c>
    </row>
    <row r="313" spans="1:1">
      <c r="A313" s="1103">
        <f>IF('Форма 4.2.3 | Т-гор.вода'!$EC$29="",1,0)</f>
        <v>0</v>
      </c>
    </row>
    <row r="314" spans="1:1">
      <c r="A314" s="1103">
        <f>IF('Форма 4.2.3 | Т-гор.вода'!$DS$29="",1,0)</f>
        <v>0</v>
      </c>
    </row>
    <row r="315" spans="1:1">
      <c r="A315" s="1103">
        <f>IF('Форма 4.2.3 | Т-гор.вода'!$EB$29="",1,0)</f>
        <v>0</v>
      </c>
    </row>
    <row r="316" spans="1:1">
      <c r="A316" s="1103">
        <f>IF('Форма 4.2.3 | Т-гор.вода'!$ED$29="",1,0)</f>
        <v>0</v>
      </c>
    </row>
    <row r="317" spans="1:1">
      <c r="A317" s="1103">
        <f>IF('Форма 4.2.3 | Т-гор.вода'!$DT$24="",1,0)</f>
        <v>0</v>
      </c>
    </row>
    <row r="318" spans="1:1">
      <c r="A318" s="1103">
        <f>IF('Форма 4.2.3 | Т-гор.вода'!$EA$24="",1,0)</f>
        <v>0</v>
      </c>
    </row>
    <row r="319" spans="1:1">
      <c r="A319" s="1103">
        <f>IF('Форма 4.2.3 | Т-гор.вода'!$EC$24="",1,0)</f>
        <v>0</v>
      </c>
    </row>
    <row r="320" spans="1:1">
      <c r="A320" s="1103">
        <f>IF('Форма 4.2.3 | Т-гор.вода'!$DS$24="",1,0)</f>
        <v>0</v>
      </c>
    </row>
    <row r="321" spans="1:1">
      <c r="A321" s="1103">
        <f>IF('Форма 4.2.3 | Т-гор.вода'!$EB$24="",1,0)</f>
        <v>0</v>
      </c>
    </row>
    <row r="322" spans="1:1">
      <c r="A322" s="1103">
        <f>IF('Форма 4.2.3 | Т-гор.вода'!$ED$24="",1,0)</f>
        <v>0</v>
      </c>
    </row>
    <row r="323" spans="1:1">
      <c r="A323" s="1103">
        <f>IF('Форма 4.2.3 | Т-гор.вода'!$DT$34="",1,0)</f>
        <v>0</v>
      </c>
    </row>
    <row r="324" spans="1:1">
      <c r="A324" s="1103">
        <f>IF('Форма 4.2.3 | Т-гор.вода'!$EA$34="",1,0)</f>
        <v>0</v>
      </c>
    </row>
    <row r="325" spans="1:1">
      <c r="A325" s="1103">
        <f>IF('Форма 4.2.3 | Т-гор.вода'!$EC$34="",1,0)</f>
        <v>0</v>
      </c>
    </row>
    <row r="326" spans="1:1">
      <c r="A326" s="1103">
        <f>IF('Форма 4.2.3 | Т-гор.вода'!$DS$34="",1,0)</f>
        <v>0</v>
      </c>
    </row>
    <row r="327" spans="1:1">
      <c r="A327" s="1103">
        <f>IF('Форма 4.2.3 | Т-гор.вода'!$EB$34="",1,0)</f>
        <v>0</v>
      </c>
    </row>
    <row r="328" spans="1:1">
      <c r="A328" s="1103">
        <f>IF('Форма 4.2.3 | Т-гор.вода'!$ED$34="",1,0)</f>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7"/>
  </cols>
  <sheetData>
    <row r="1" spans="1:3">
      <c r="A1" s="1127" t="s">
        <v>512</v>
      </c>
      <c r="B1" s="1127" t="s">
        <v>513</v>
      </c>
      <c r="C1" s="1127" t="s">
        <v>66</v>
      </c>
    </row>
    <row r="2" spans="1:3">
      <c r="A2" s="1127">
        <v>4189678</v>
      </c>
      <c r="B2" s="1127" t="s">
        <v>1700</v>
      </c>
      <c r="C2" s="1127" t="s">
        <v>1701</v>
      </c>
    </row>
    <row r="3" spans="1:3">
      <c r="A3" s="1127">
        <v>4190415</v>
      </c>
      <c r="B3" s="1127" t="s">
        <v>1702</v>
      </c>
      <c r="C3" s="1127" t="s">
        <v>1701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ht="22.5">
      <c r="B3" s="354" t="s">
        <v>2340</v>
      </c>
    </row>
    <row r="4" spans="2:2">
      <c r="B4" s="354" t="s">
        <v>516</v>
      </c>
    </row>
    <row r="5" spans="2:2">
      <c r="B5" s="354" t="s">
        <v>517</v>
      </c>
    </row>
    <row r="6" spans="2:2">
      <c r="B6" s="354" t="s">
        <v>518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391</v>
      </c>
      <c r="B1" s="229" t="s">
        <v>392</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329</v>
      </c>
      <c r="B1" s="1127" t="s">
        <v>330</v>
      </c>
    </row>
    <row r="2" spans="1:2">
      <c r="A2" s="1127">
        <v>4213775</v>
      </c>
      <c r="B2" s="1127" t="s">
        <v>612</v>
      </c>
    </row>
    <row r="3" spans="1:2">
      <c r="A3" s="1127">
        <v>4213784</v>
      </c>
      <c r="B3" s="1127" t="s">
        <v>770</v>
      </c>
    </row>
    <row r="4" spans="1:2">
      <c r="A4" s="1127">
        <v>4213781</v>
      </c>
      <c r="B4" s="1127" t="s">
        <v>769</v>
      </c>
    </row>
    <row r="5" spans="1:2">
      <c r="A5" s="1127">
        <v>4213776</v>
      </c>
      <c r="B5" s="1127" t="s">
        <v>613</v>
      </c>
    </row>
    <row r="6" spans="1:2">
      <c r="A6" s="1127">
        <v>4213777</v>
      </c>
      <c r="B6" s="1127" t="s">
        <v>614</v>
      </c>
    </row>
    <row r="7" spans="1:2">
      <c r="A7" s="1127">
        <v>4238670</v>
      </c>
      <c r="B7" s="1127" t="s">
        <v>760</v>
      </c>
    </row>
    <row r="8" spans="1:2">
      <c r="A8" s="1127">
        <v>4213778</v>
      </c>
      <c r="B8" s="1127" t="s">
        <v>615</v>
      </c>
    </row>
    <row r="9" spans="1:2">
      <c r="A9" s="1127">
        <v>4213780</v>
      </c>
      <c r="B9" s="1127" t="s">
        <v>616</v>
      </c>
    </row>
    <row r="10" spans="1:2">
      <c r="A10" s="1127">
        <v>4213779</v>
      </c>
      <c r="B10" s="1127" t="s">
        <v>619</v>
      </c>
    </row>
    <row r="11" spans="1:2">
      <c r="A11" s="1127">
        <v>4213783</v>
      </c>
      <c r="B11" s="1127" t="s">
        <v>618</v>
      </c>
    </row>
    <row r="12" spans="1:2">
      <c r="A12" s="1127">
        <v>4213782</v>
      </c>
      <c r="B12" s="1127" t="s">
        <v>617</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329</v>
      </c>
      <c r="B1" s="1127" t="s">
        <v>331</v>
      </c>
    </row>
    <row r="2" spans="1:2">
      <c r="A2" s="1127">
        <v>4190064</v>
      </c>
      <c r="B2" s="1127" t="s">
        <v>1690</v>
      </c>
    </row>
    <row r="3" spans="1:2">
      <c r="A3" s="1127">
        <v>4190065</v>
      </c>
      <c r="B3" s="1127" t="s">
        <v>1691</v>
      </c>
    </row>
    <row r="4" spans="1:2">
      <c r="A4" s="1127">
        <v>4190066</v>
      </c>
      <c r="B4" s="1127" t="s">
        <v>1692</v>
      </c>
    </row>
    <row r="5" spans="1:2">
      <c r="A5" s="1127">
        <v>4190067</v>
      </c>
      <c r="B5" s="1127" t="s">
        <v>1693</v>
      </c>
    </row>
    <row r="6" spans="1:2">
      <c r="A6" s="1127">
        <v>4190068</v>
      </c>
      <c r="B6" s="1127" t="s">
        <v>1694</v>
      </c>
    </row>
    <row r="7" spans="1:2">
      <c r="A7" s="1127">
        <v>4190069</v>
      </c>
      <c r="B7" s="1127" t="s">
        <v>1695</v>
      </c>
    </row>
    <row r="8" spans="1:2">
      <c r="A8" s="1127">
        <v>4190070</v>
      </c>
      <c r="B8" s="1127" t="s">
        <v>1696</v>
      </c>
    </row>
    <row r="9" spans="1:2">
      <c r="A9" s="1127">
        <v>4190071</v>
      </c>
      <c r="B9" s="1127" t="s">
        <v>1697</v>
      </c>
    </row>
    <row r="10" spans="1:2">
      <c r="A10" s="1127">
        <v>4190072</v>
      </c>
      <c r="B10" s="1127" t="s">
        <v>1698</v>
      </c>
    </row>
    <row r="11" spans="1:2">
      <c r="A11" s="1127">
        <v>4190073</v>
      </c>
      <c r="B11" s="1127" t="s">
        <v>1699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400</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3" t="s">
        <v>396</v>
      </c>
      <c r="E4" s="1164"/>
      <c r="F4" s="1164"/>
      <c r="G4" s="1164"/>
      <c r="H4" s="1165"/>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6"/>
      <c r="E6" s="1166"/>
      <c r="F6" s="1167" t="s">
        <v>83</v>
      </c>
      <c r="G6" s="1167"/>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4" t="s">
        <v>16</v>
      </c>
      <c r="E8" s="1154"/>
      <c r="F8" s="1154" t="s">
        <v>397</v>
      </c>
      <c r="G8" s="1154"/>
      <c r="H8" s="1154"/>
      <c r="I8" s="1168" t="s">
        <v>398</v>
      </c>
      <c r="J8" s="1168"/>
      <c r="K8" s="1168"/>
      <c r="L8" s="1168"/>
      <c r="M8" s="212"/>
      <c r="N8" s="212"/>
      <c r="O8" s="212"/>
      <c r="P8" s="212"/>
      <c r="Q8" s="360"/>
      <c r="R8" s="212"/>
      <c r="S8" s="357"/>
      <c r="T8" s="357"/>
      <c r="U8" s="357"/>
      <c r="V8" s="357"/>
    </row>
    <row r="9" spans="1:256" s="126" customFormat="1" ht="20.25" customHeight="1">
      <c r="A9" s="125"/>
      <c r="B9" s="36"/>
      <c r="C9" s="230"/>
      <c r="D9" s="240" t="s">
        <v>91</v>
      </c>
      <c r="E9" s="240" t="s">
        <v>399</v>
      </c>
      <c r="F9" s="1159" t="s">
        <v>91</v>
      </c>
      <c r="G9" s="1160"/>
      <c r="H9" s="241" t="s">
        <v>399</v>
      </c>
      <c r="I9" s="1161" t="s">
        <v>91</v>
      </c>
      <c r="J9" s="1161"/>
      <c r="K9" s="241" t="s">
        <v>399</v>
      </c>
      <c r="L9" s="241" t="s">
        <v>400</v>
      </c>
      <c r="M9" s="212"/>
      <c r="N9" s="212"/>
      <c r="O9" s="212"/>
      <c r="P9" s="212"/>
      <c r="Q9" s="360"/>
      <c r="R9" s="212"/>
      <c r="S9" s="357"/>
      <c r="T9" s="357"/>
      <c r="U9" s="357"/>
      <c r="V9" s="357"/>
    </row>
    <row r="10" spans="1:256" ht="12" customHeight="1">
      <c r="C10" s="249"/>
      <c r="D10" s="355" t="s">
        <v>92</v>
      </c>
      <c r="E10" s="355" t="s">
        <v>48</v>
      </c>
      <c r="F10" s="1162" t="s">
        <v>49</v>
      </c>
      <c r="G10" s="1162"/>
      <c r="H10" s="355" t="s">
        <v>50</v>
      </c>
      <c r="I10" s="1162" t="s">
        <v>67</v>
      </c>
      <c r="J10" s="1162"/>
      <c r="K10" s="355" t="s">
        <v>68</v>
      </c>
      <c r="L10" s="355" t="s">
        <v>182</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404</v>
      </c>
      <c r="C12" s="1153"/>
      <c r="D12" s="1154">
        <v>1</v>
      </c>
      <c r="E12" s="1155" t="s">
        <v>2340</v>
      </c>
      <c r="F12" s="1102"/>
      <c r="G12" s="1099">
        <v>0</v>
      </c>
      <c r="H12" s="358"/>
      <c r="I12" s="250"/>
      <c r="J12" s="395" t="s">
        <v>519</v>
      </c>
      <c r="K12" s="734"/>
      <c r="L12" s="266"/>
      <c r="M12" s="830">
        <f>mergeValue(H12)</f>
        <v>0</v>
      </c>
      <c r="N12" s="1009"/>
      <c r="O12" s="1009"/>
      <c r="P12" s="830" t="str">
        <f>IF(ISERROR(MATCH(Q12,MODesc,0)),"n","y")</f>
        <v>n</v>
      </c>
      <c r="Q12" s="1009" t="s">
        <v>2340</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404</v>
      </c>
      <c r="C13" s="1153"/>
      <c r="D13" s="1154"/>
      <c r="E13" s="1156"/>
      <c r="F13" s="1157"/>
      <c r="G13" s="1154">
        <v>1</v>
      </c>
      <c r="H13" s="1151" t="s">
        <v>1676</v>
      </c>
      <c r="I13" s="250"/>
      <c r="J13" s="395" t="s">
        <v>519</v>
      </c>
      <c r="K13" s="734"/>
      <c r="L13" s="266"/>
      <c r="M13" s="830" t="str">
        <f>mergeValue(H13)</f>
        <v>городской округ город Волжский</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404</v>
      </c>
      <c r="C14" s="1153"/>
      <c r="D14" s="1154"/>
      <c r="E14" s="1156"/>
      <c r="F14" s="1158"/>
      <c r="G14" s="1154"/>
      <c r="H14" s="1152"/>
      <c r="I14" s="1123"/>
      <c r="J14" s="1099">
        <v>1</v>
      </c>
      <c r="K14" s="1101" t="s">
        <v>1676</v>
      </c>
      <c r="L14" s="247" t="s">
        <v>1677</v>
      </c>
      <c r="M14" s="830" t="str">
        <f>mergeValue(H14)</f>
        <v>городской округ город Волжский</v>
      </c>
      <c r="N14" s="1009"/>
      <c r="O14" s="1009"/>
      <c r="P14" s="1009"/>
      <c r="Q14" s="1009"/>
      <c r="R14" s="830" t="str">
        <f>K14&amp;" ("&amp;L14&amp;")"</f>
        <v>городской округ город Волжский (18710000)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401</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39"/>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412</v>
      </c>
      <c r="B2" t="s">
        <v>75</v>
      </c>
    </row>
    <row r="3" spans="1:2">
      <c r="A3" t="s">
        <v>413</v>
      </c>
      <c r="B3" t="s">
        <v>385</v>
      </c>
    </row>
    <row r="4" spans="1:2">
      <c r="A4" t="s">
        <v>414</v>
      </c>
      <c r="B4" t="s">
        <v>58</v>
      </c>
    </row>
    <row r="5" spans="1:2">
      <c r="A5" t="s">
        <v>416</v>
      </c>
      <c r="B5" t="s">
        <v>576</v>
      </c>
    </row>
    <row r="6" spans="1:2">
      <c r="A6" t="s">
        <v>415</v>
      </c>
      <c r="B6" t="s">
        <v>488</v>
      </c>
    </row>
    <row r="7" spans="1:2">
      <c r="A7" t="s">
        <v>746</v>
      </c>
      <c r="B7" t="s">
        <v>425</v>
      </c>
    </row>
    <row r="8" spans="1:2">
      <c r="A8" t="s">
        <v>747</v>
      </c>
      <c r="B8" t="s">
        <v>426</v>
      </c>
    </row>
    <row r="9" spans="1:2">
      <c r="A9" t="s">
        <v>508</v>
      </c>
      <c r="B9" t="s">
        <v>427</v>
      </c>
    </row>
    <row r="10" spans="1:2">
      <c r="A10" t="s">
        <v>417</v>
      </c>
      <c r="B10" t="s">
        <v>489</v>
      </c>
    </row>
    <row r="11" spans="1:2">
      <c r="A11" t="s">
        <v>761</v>
      </c>
      <c r="B11" t="s">
        <v>428</v>
      </c>
    </row>
    <row r="12" spans="1:2">
      <c r="A12" t="s">
        <v>762</v>
      </c>
      <c r="B12" t="s">
        <v>429</v>
      </c>
    </row>
    <row r="13" spans="1:2">
      <c r="A13" t="s">
        <v>748</v>
      </c>
      <c r="B13" t="s">
        <v>430</v>
      </c>
    </row>
    <row r="14" spans="1:2">
      <c r="A14" t="s">
        <v>749</v>
      </c>
      <c r="B14" t="s">
        <v>334</v>
      </c>
    </row>
    <row r="15" spans="1:2">
      <c r="A15" t="s">
        <v>750</v>
      </c>
      <c r="B15" t="s">
        <v>60</v>
      </c>
    </row>
    <row r="16" spans="1:2">
      <c r="A16" t="s">
        <v>751</v>
      </c>
      <c r="B16" t="s">
        <v>386</v>
      </c>
    </row>
    <row r="17" spans="1:2">
      <c r="A17" t="s">
        <v>752</v>
      </c>
      <c r="B17" t="s">
        <v>439</v>
      </c>
    </row>
    <row r="18" spans="1:2">
      <c r="A18" t="s">
        <v>753</v>
      </c>
      <c r="B18" t="s">
        <v>249</v>
      </c>
    </row>
    <row r="19" spans="1:2">
      <c r="A19" t="s">
        <v>754</v>
      </c>
      <c r="B19" t="s">
        <v>73</v>
      </c>
    </row>
    <row r="20" spans="1:2">
      <c r="A20" t="s">
        <v>755</v>
      </c>
      <c r="B20" t="s">
        <v>62</v>
      </c>
    </row>
    <row r="21" spans="1:2">
      <c r="A21" t="s">
        <v>756</v>
      </c>
      <c r="B21" t="s">
        <v>74</v>
      </c>
    </row>
    <row r="22" spans="1:2">
      <c r="A22" t="s">
        <v>757</v>
      </c>
      <c r="B22" t="s">
        <v>431</v>
      </c>
    </row>
    <row r="23" spans="1:2">
      <c r="A23" t="s">
        <v>758</v>
      </c>
      <c r="B23" t="s">
        <v>72</v>
      </c>
    </row>
    <row r="24" spans="1:2">
      <c r="A24" t="s">
        <v>759</v>
      </c>
      <c r="B24" t="s">
        <v>61</v>
      </c>
    </row>
    <row r="25" spans="1:2">
      <c r="A25" t="s">
        <v>600</v>
      </c>
      <c r="B25" t="s">
        <v>63</v>
      </c>
    </row>
    <row r="26" spans="1:2">
      <c r="A26" t="s">
        <v>601</v>
      </c>
      <c r="B26" t="s">
        <v>384</v>
      </c>
    </row>
    <row r="27" spans="1:2">
      <c r="A27" t="s">
        <v>510</v>
      </c>
      <c r="B27" t="s">
        <v>14</v>
      </c>
    </row>
    <row r="28" spans="1:2">
      <c r="A28" t="s">
        <v>419</v>
      </c>
      <c r="B28" t="s">
        <v>81</v>
      </c>
    </row>
    <row r="29" spans="1:2">
      <c r="A29" t="s">
        <v>509</v>
      </c>
      <c r="B29" t="s">
        <v>15</v>
      </c>
    </row>
    <row r="30" spans="1:2">
      <c r="A30" t="s">
        <v>418</v>
      </c>
      <c r="B30" t="s">
        <v>577</v>
      </c>
    </row>
    <row r="31" spans="1:2">
      <c r="A31" t="s">
        <v>585</v>
      </c>
      <c r="B31" t="s">
        <v>432</v>
      </c>
    </row>
    <row r="32" spans="1:2">
      <c r="A32" t="s">
        <v>487</v>
      </c>
      <c r="B32" t="s">
        <v>179</v>
      </c>
    </row>
    <row r="33" spans="1:2">
      <c r="A33" t="s">
        <v>420</v>
      </c>
      <c r="B33" t="s">
        <v>511</v>
      </c>
    </row>
    <row r="34" spans="1:2">
      <c r="A34" t="s">
        <v>421</v>
      </c>
      <c r="B34" t="s">
        <v>490</v>
      </c>
    </row>
    <row r="35" spans="1:2">
      <c r="A35" t="s">
        <v>422</v>
      </c>
      <c r="B35" t="s">
        <v>335</v>
      </c>
    </row>
    <row r="36" spans="1:2">
      <c r="A36" t="s">
        <v>423</v>
      </c>
      <c r="B36" t="s">
        <v>278</v>
      </c>
    </row>
    <row r="37" spans="1:2">
      <c r="A37" t="s">
        <v>424</v>
      </c>
      <c r="B37" t="s">
        <v>333</v>
      </c>
    </row>
    <row r="38" spans="1:2">
      <c r="A38"/>
      <c r="B38" t="s">
        <v>198</v>
      </c>
    </row>
    <row r="39" spans="1:2">
      <c r="A39"/>
      <c r="B39" t="s">
        <v>180</v>
      </c>
    </row>
    <row r="40" spans="1:2">
      <c r="A40"/>
      <c r="B40" t="s">
        <v>177</v>
      </c>
    </row>
    <row r="41" spans="1:2">
      <c r="A41"/>
      <c r="B41" t="s">
        <v>220</v>
      </c>
    </row>
    <row r="42" spans="1:2">
      <c r="A42"/>
      <c r="B42" t="s">
        <v>178</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3" type="noConversion"/>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4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1689</v>
      </c>
      <c r="B1" s="5" t="s">
        <v>1705</v>
      </c>
      <c r="C1" s="5" t="s">
        <v>1706</v>
      </c>
      <c r="D1" s="5" t="s">
        <v>1707</v>
      </c>
      <c r="E1" s="5" t="s">
        <v>1708</v>
      </c>
      <c r="F1" s="5" t="s">
        <v>1709</v>
      </c>
      <c r="G1" s="5" t="s">
        <v>1710</v>
      </c>
      <c r="H1" s="5" t="s">
        <v>1711</v>
      </c>
      <c r="I1" s="5" t="s">
        <v>1712</v>
      </c>
    </row>
    <row r="2" spans="1:10">
      <c r="A2" s="5">
        <v>1</v>
      </c>
      <c r="B2" s="5" t="s">
        <v>1713</v>
      </c>
      <c r="C2" s="5" t="s">
        <v>107</v>
      </c>
      <c r="D2" s="5" t="s">
        <v>1714</v>
      </c>
      <c r="E2" s="5" t="s">
        <v>1715</v>
      </c>
      <c r="F2" s="5" t="s">
        <v>1716</v>
      </c>
      <c r="G2" s="5" t="s">
        <v>1717</v>
      </c>
      <c r="J2" s="5" t="s">
        <v>2329</v>
      </c>
    </row>
    <row r="3" spans="1:10">
      <c r="A3" s="5">
        <v>2</v>
      </c>
      <c r="B3" s="5" t="s">
        <v>1713</v>
      </c>
      <c r="C3" s="5" t="s">
        <v>107</v>
      </c>
      <c r="D3" s="5" t="s">
        <v>1718</v>
      </c>
      <c r="E3" s="5" t="s">
        <v>1719</v>
      </c>
      <c r="F3" s="5" t="s">
        <v>1720</v>
      </c>
      <c r="G3" s="5" t="s">
        <v>1721</v>
      </c>
      <c r="H3" s="5" t="s">
        <v>1722</v>
      </c>
      <c r="J3" s="5" t="s">
        <v>2329</v>
      </c>
    </row>
    <row r="4" spans="1:10">
      <c r="A4" s="5">
        <v>3</v>
      </c>
      <c r="B4" s="5" t="s">
        <v>1713</v>
      </c>
      <c r="C4" s="5" t="s">
        <v>107</v>
      </c>
      <c r="D4" s="5" t="s">
        <v>1723</v>
      </c>
      <c r="E4" s="5" t="s">
        <v>1724</v>
      </c>
      <c r="F4" s="5" t="s">
        <v>1725</v>
      </c>
      <c r="G4" s="5" t="s">
        <v>1721</v>
      </c>
      <c r="J4" s="5" t="s">
        <v>2329</v>
      </c>
    </row>
    <row r="5" spans="1:10">
      <c r="A5" s="5">
        <v>4</v>
      </c>
      <c r="B5" s="5" t="s">
        <v>1713</v>
      </c>
      <c r="C5" s="5" t="s">
        <v>107</v>
      </c>
      <c r="D5" s="5" t="s">
        <v>1726</v>
      </c>
      <c r="E5" s="5" t="s">
        <v>1727</v>
      </c>
      <c r="F5" s="5" t="s">
        <v>1728</v>
      </c>
      <c r="G5" s="5" t="s">
        <v>1729</v>
      </c>
      <c r="J5" s="5" t="s">
        <v>2329</v>
      </c>
    </row>
    <row r="6" spans="1:10">
      <c r="A6" s="5">
        <v>5</v>
      </c>
      <c r="B6" s="5" t="s">
        <v>1713</v>
      </c>
      <c r="C6" s="5" t="s">
        <v>107</v>
      </c>
      <c r="D6" s="5" t="s">
        <v>1730</v>
      </c>
      <c r="E6" s="5" t="s">
        <v>1727</v>
      </c>
      <c r="F6" s="5" t="s">
        <v>1728</v>
      </c>
      <c r="G6" s="5" t="s">
        <v>1731</v>
      </c>
      <c r="H6" s="5" t="s">
        <v>1732</v>
      </c>
      <c r="J6" s="5" t="s">
        <v>2329</v>
      </c>
    </row>
    <row r="7" spans="1:10">
      <c r="A7" s="5">
        <v>6</v>
      </c>
      <c r="B7" s="5" t="s">
        <v>1713</v>
      </c>
      <c r="C7" s="5" t="s">
        <v>107</v>
      </c>
      <c r="D7" s="5" t="s">
        <v>1733</v>
      </c>
      <c r="E7" s="5" t="s">
        <v>1734</v>
      </c>
      <c r="F7" s="5" t="s">
        <v>1735</v>
      </c>
      <c r="G7" s="5" t="s">
        <v>1736</v>
      </c>
      <c r="H7" s="5" t="s">
        <v>1737</v>
      </c>
      <c r="J7" s="5" t="s">
        <v>2329</v>
      </c>
    </row>
    <row r="8" spans="1:10">
      <c r="A8" s="5">
        <v>7</v>
      </c>
      <c r="B8" s="5" t="s">
        <v>1713</v>
      </c>
      <c r="C8" s="5" t="s">
        <v>107</v>
      </c>
      <c r="D8" s="5" t="s">
        <v>1738</v>
      </c>
      <c r="E8" s="5" t="s">
        <v>1739</v>
      </c>
      <c r="F8" s="5" t="s">
        <v>1740</v>
      </c>
      <c r="G8" s="5" t="s">
        <v>1741</v>
      </c>
      <c r="H8" s="5" t="s">
        <v>1742</v>
      </c>
      <c r="J8" s="5" t="s">
        <v>2329</v>
      </c>
    </row>
    <row r="9" spans="1:10">
      <c r="A9" s="5">
        <v>8</v>
      </c>
      <c r="B9" s="5" t="s">
        <v>1713</v>
      </c>
      <c r="C9" s="5" t="s">
        <v>107</v>
      </c>
      <c r="D9" s="5" t="s">
        <v>1743</v>
      </c>
      <c r="E9" s="5" t="s">
        <v>1744</v>
      </c>
      <c r="F9" s="5" t="s">
        <v>1745</v>
      </c>
      <c r="G9" s="5" t="s">
        <v>1746</v>
      </c>
      <c r="H9" s="5" t="s">
        <v>1747</v>
      </c>
      <c r="J9" s="5" t="s">
        <v>2329</v>
      </c>
    </row>
    <row r="10" spans="1:10">
      <c r="A10" s="5">
        <v>9</v>
      </c>
      <c r="B10" s="5" t="s">
        <v>1713</v>
      </c>
      <c r="C10" s="5" t="s">
        <v>107</v>
      </c>
      <c r="D10" s="5" t="s">
        <v>2055</v>
      </c>
      <c r="E10" s="5" t="s">
        <v>2406</v>
      </c>
      <c r="F10" s="5" t="s">
        <v>2056</v>
      </c>
      <c r="G10" s="5" t="s">
        <v>2057</v>
      </c>
      <c r="J10" s="5" t="s">
        <v>2329</v>
      </c>
    </row>
    <row r="11" spans="1:10">
      <c r="A11" s="5">
        <v>10</v>
      </c>
      <c r="B11" s="5" t="s">
        <v>1713</v>
      </c>
      <c r="C11" s="5" t="s">
        <v>107</v>
      </c>
      <c r="D11" s="5" t="s">
        <v>1748</v>
      </c>
      <c r="E11" s="5" t="s">
        <v>1749</v>
      </c>
      <c r="F11" s="5" t="s">
        <v>1750</v>
      </c>
      <c r="G11" s="5" t="s">
        <v>1751</v>
      </c>
      <c r="H11" s="5" t="s">
        <v>1752</v>
      </c>
      <c r="J11" s="5" t="s">
        <v>2329</v>
      </c>
    </row>
    <row r="12" spans="1:10">
      <c r="A12" s="5">
        <v>11</v>
      </c>
      <c r="B12" s="5" t="s">
        <v>1713</v>
      </c>
      <c r="C12" s="5" t="s">
        <v>107</v>
      </c>
      <c r="D12" s="5" t="s">
        <v>1753</v>
      </c>
      <c r="E12" s="5" t="s">
        <v>1754</v>
      </c>
      <c r="F12" s="5" t="s">
        <v>1755</v>
      </c>
      <c r="G12" s="5" t="s">
        <v>1717</v>
      </c>
      <c r="H12" s="5" t="s">
        <v>1756</v>
      </c>
      <c r="J12" s="5" t="s">
        <v>2329</v>
      </c>
    </row>
    <row r="13" spans="1:10">
      <c r="A13" s="5">
        <v>12</v>
      </c>
      <c r="B13" s="5" t="s">
        <v>1713</v>
      </c>
      <c r="C13" s="5" t="s">
        <v>107</v>
      </c>
      <c r="D13" s="5" t="s">
        <v>1757</v>
      </c>
      <c r="E13" s="5" t="s">
        <v>1758</v>
      </c>
      <c r="F13" s="5" t="s">
        <v>1759</v>
      </c>
      <c r="G13" s="5" t="s">
        <v>1717</v>
      </c>
      <c r="J13" s="5" t="s">
        <v>2329</v>
      </c>
    </row>
    <row r="14" spans="1:10">
      <c r="A14" s="5">
        <v>13</v>
      </c>
      <c r="B14" s="5" t="s">
        <v>1713</v>
      </c>
      <c r="C14" s="5" t="s">
        <v>107</v>
      </c>
      <c r="D14" s="5" t="s">
        <v>1760</v>
      </c>
      <c r="E14" s="5" t="s">
        <v>2410</v>
      </c>
      <c r="F14" s="5" t="s">
        <v>1761</v>
      </c>
      <c r="G14" s="5" t="s">
        <v>1762</v>
      </c>
      <c r="H14" s="5" t="s">
        <v>1763</v>
      </c>
      <c r="J14" s="5" t="s">
        <v>2329</v>
      </c>
    </row>
    <row r="15" spans="1:10">
      <c r="A15" s="5">
        <v>14</v>
      </c>
      <c r="B15" s="5" t="s">
        <v>1713</v>
      </c>
      <c r="C15" s="5" t="s">
        <v>107</v>
      </c>
      <c r="D15" s="5" t="s">
        <v>1764</v>
      </c>
      <c r="E15" s="5" t="s">
        <v>1765</v>
      </c>
      <c r="F15" s="5" t="s">
        <v>1766</v>
      </c>
      <c r="G15" s="5" t="s">
        <v>1741</v>
      </c>
      <c r="H15" s="5" t="s">
        <v>1767</v>
      </c>
      <c r="J15" s="5" t="s">
        <v>2329</v>
      </c>
    </row>
    <row r="16" spans="1:10">
      <c r="A16" s="5">
        <v>15</v>
      </c>
      <c r="B16" s="5" t="s">
        <v>1713</v>
      </c>
      <c r="C16" s="5" t="s">
        <v>107</v>
      </c>
      <c r="D16" s="5" t="s">
        <v>1768</v>
      </c>
      <c r="E16" s="5" t="s">
        <v>1769</v>
      </c>
      <c r="F16" s="5" t="s">
        <v>1770</v>
      </c>
      <c r="G16" s="5" t="s">
        <v>1771</v>
      </c>
      <c r="J16" s="5" t="s">
        <v>2329</v>
      </c>
    </row>
    <row r="17" spans="1:10">
      <c r="A17" s="5">
        <v>16</v>
      </c>
      <c r="B17" s="5" t="s">
        <v>1713</v>
      </c>
      <c r="C17" s="5" t="s">
        <v>107</v>
      </c>
      <c r="D17" s="5" t="s">
        <v>1772</v>
      </c>
      <c r="E17" s="5" t="s">
        <v>1773</v>
      </c>
      <c r="F17" s="5" t="s">
        <v>1774</v>
      </c>
      <c r="G17" s="5" t="s">
        <v>1775</v>
      </c>
      <c r="H17" s="5" t="s">
        <v>1776</v>
      </c>
      <c r="J17" s="5" t="s">
        <v>2329</v>
      </c>
    </row>
    <row r="18" spans="1:10">
      <c r="A18" s="5">
        <v>17</v>
      </c>
      <c r="B18" s="5" t="s">
        <v>1713</v>
      </c>
      <c r="C18" s="5" t="s">
        <v>107</v>
      </c>
      <c r="D18" s="5" t="s">
        <v>1777</v>
      </c>
      <c r="E18" s="5" t="s">
        <v>1778</v>
      </c>
      <c r="F18" s="5" t="s">
        <v>1779</v>
      </c>
      <c r="G18" s="5" t="s">
        <v>1780</v>
      </c>
      <c r="H18" s="5" t="s">
        <v>1781</v>
      </c>
      <c r="J18" s="5" t="s">
        <v>2329</v>
      </c>
    </row>
    <row r="19" spans="1:10">
      <c r="A19" s="5">
        <v>18</v>
      </c>
      <c r="B19" s="5" t="s">
        <v>1713</v>
      </c>
      <c r="C19" s="5" t="s">
        <v>107</v>
      </c>
      <c r="D19" s="5" t="s">
        <v>1784</v>
      </c>
      <c r="E19" s="5" t="s">
        <v>1785</v>
      </c>
      <c r="F19" s="5" t="s">
        <v>1786</v>
      </c>
      <c r="G19" s="5" t="s">
        <v>1787</v>
      </c>
      <c r="J19" s="5" t="s">
        <v>2329</v>
      </c>
    </row>
    <row r="20" spans="1:10">
      <c r="A20" s="5">
        <v>19</v>
      </c>
      <c r="B20" s="5" t="s">
        <v>1713</v>
      </c>
      <c r="C20" s="5" t="s">
        <v>107</v>
      </c>
      <c r="D20" s="5" t="s">
        <v>1788</v>
      </c>
      <c r="E20" s="5" t="s">
        <v>1789</v>
      </c>
      <c r="F20" s="5" t="s">
        <v>1790</v>
      </c>
      <c r="G20" s="5" t="s">
        <v>1791</v>
      </c>
      <c r="H20" s="5" t="s">
        <v>1792</v>
      </c>
      <c r="J20" s="5" t="s">
        <v>2329</v>
      </c>
    </row>
    <row r="21" spans="1:10">
      <c r="A21" s="5">
        <v>20</v>
      </c>
      <c r="B21" s="5" t="s">
        <v>1713</v>
      </c>
      <c r="C21" s="5" t="s">
        <v>107</v>
      </c>
      <c r="D21" s="5" t="s">
        <v>1795</v>
      </c>
      <c r="E21" s="5" t="s">
        <v>1796</v>
      </c>
      <c r="F21" s="5" t="s">
        <v>1797</v>
      </c>
      <c r="G21" s="5" t="s">
        <v>1798</v>
      </c>
      <c r="H21" s="5" t="s">
        <v>1799</v>
      </c>
      <c r="J21" s="5" t="s">
        <v>2329</v>
      </c>
    </row>
    <row r="22" spans="1:10">
      <c r="A22" s="5">
        <v>21</v>
      </c>
      <c r="B22" s="5" t="s">
        <v>1713</v>
      </c>
      <c r="C22" s="5" t="s">
        <v>107</v>
      </c>
      <c r="D22" s="5" t="s">
        <v>1800</v>
      </c>
      <c r="E22" s="5" t="s">
        <v>1801</v>
      </c>
      <c r="F22" s="5" t="s">
        <v>1802</v>
      </c>
      <c r="G22" s="5" t="s">
        <v>1803</v>
      </c>
      <c r="J22" s="5" t="s">
        <v>2329</v>
      </c>
    </row>
    <row r="23" spans="1:10">
      <c r="A23" s="5">
        <v>22</v>
      </c>
      <c r="B23" s="5" t="s">
        <v>1713</v>
      </c>
      <c r="C23" s="5" t="s">
        <v>107</v>
      </c>
      <c r="D23" s="5" t="s">
        <v>1804</v>
      </c>
      <c r="E23" s="5" t="s">
        <v>1805</v>
      </c>
      <c r="F23" s="5" t="s">
        <v>1806</v>
      </c>
      <c r="G23" s="5" t="s">
        <v>1807</v>
      </c>
      <c r="H23" s="5" t="s">
        <v>1808</v>
      </c>
      <c r="J23" s="5" t="s">
        <v>2329</v>
      </c>
    </row>
    <row r="24" spans="1:10">
      <c r="A24" s="5">
        <v>23</v>
      </c>
      <c r="B24" s="5" t="s">
        <v>1713</v>
      </c>
      <c r="C24" s="5" t="s">
        <v>107</v>
      </c>
      <c r="D24" s="5" t="s">
        <v>1809</v>
      </c>
      <c r="E24" s="5" t="s">
        <v>1810</v>
      </c>
      <c r="F24" s="5" t="s">
        <v>1811</v>
      </c>
      <c r="G24" s="5" t="s">
        <v>1812</v>
      </c>
      <c r="H24" s="5" t="s">
        <v>1813</v>
      </c>
      <c r="J24" s="5" t="s">
        <v>2329</v>
      </c>
    </row>
    <row r="25" spans="1:10">
      <c r="A25" s="5">
        <v>24</v>
      </c>
      <c r="B25" s="5" t="s">
        <v>1713</v>
      </c>
      <c r="C25" s="5" t="s">
        <v>107</v>
      </c>
      <c r="D25" s="5" t="s">
        <v>1814</v>
      </c>
      <c r="E25" s="5" t="s">
        <v>1815</v>
      </c>
      <c r="F25" s="5" t="s">
        <v>1816</v>
      </c>
      <c r="G25" s="5" t="s">
        <v>1817</v>
      </c>
      <c r="H25" s="5" t="s">
        <v>1818</v>
      </c>
      <c r="J25" s="5" t="s">
        <v>2329</v>
      </c>
    </row>
    <row r="26" spans="1:10">
      <c r="A26" s="5">
        <v>25</v>
      </c>
      <c r="B26" s="5" t="s">
        <v>1713</v>
      </c>
      <c r="C26" s="5" t="s">
        <v>107</v>
      </c>
      <c r="D26" s="5" t="s">
        <v>1820</v>
      </c>
      <c r="E26" s="5" t="s">
        <v>1821</v>
      </c>
      <c r="F26" s="5" t="s">
        <v>1822</v>
      </c>
      <c r="G26" s="5" t="s">
        <v>1721</v>
      </c>
      <c r="H26" s="5" t="s">
        <v>1823</v>
      </c>
      <c r="J26" s="5" t="s">
        <v>2329</v>
      </c>
    </row>
    <row r="27" spans="1:10">
      <c r="A27" s="5">
        <v>26</v>
      </c>
      <c r="B27" s="5" t="s">
        <v>1713</v>
      </c>
      <c r="C27" s="5" t="s">
        <v>107</v>
      </c>
      <c r="D27" s="5" t="s">
        <v>1828</v>
      </c>
      <c r="E27" s="5" t="s">
        <v>1829</v>
      </c>
      <c r="F27" s="5" t="s">
        <v>1830</v>
      </c>
      <c r="G27" s="5" t="s">
        <v>1721</v>
      </c>
      <c r="J27" s="5" t="s">
        <v>2329</v>
      </c>
    </row>
    <row r="28" spans="1:10">
      <c r="A28" s="5">
        <v>27</v>
      </c>
      <c r="B28" s="5" t="s">
        <v>1713</v>
      </c>
      <c r="C28" s="5" t="s">
        <v>107</v>
      </c>
      <c r="D28" s="5" t="s">
        <v>1831</v>
      </c>
      <c r="E28" s="5" t="s">
        <v>1832</v>
      </c>
      <c r="F28" s="5" t="s">
        <v>1833</v>
      </c>
      <c r="G28" s="5" t="s">
        <v>1834</v>
      </c>
      <c r="H28" s="5" t="s">
        <v>1835</v>
      </c>
      <c r="J28" s="5" t="s">
        <v>2329</v>
      </c>
    </row>
    <row r="29" spans="1:10">
      <c r="A29" s="5">
        <v>28</v>
      </c>
      <c r="B29" s="5" t="s">
        <v>1713</v>
      </c>
      <c r="C29" s="5" t="s">
        <v>107</v>
      </c>
      <c r="D29" s="5" t="s">
        <v>1836</v>
      </c>
      <c r="E29" s="5" t="s">
        <v>1837</v>
      </c>
      <c r="F29" s="5" t="s">
        <v>1838</v>
      </c>
      <c r="G29" s="5" t="s">
        <v>1839</v>
      </c>
      <c r="H29" s="5" t="s">
        <v>1840</v>
      </c>
      <c r="J29" s="5" t="s">
        <v>2329</v>
      </c>
    </row>
    <row r="30" spans="1:10">
      <c r="A30" s="5">
        <v>29</v>
      </c>
      <c r="B30" s="5" t="s">
        <v>1713</v>
      </c>
      <c r="C30" s="5" t="s">
        <v>107</v>
      </c>
      <c r="D30" s="5" t="s">
        <v>1841</v>
      </c>
      <c r="E30" s="5" t="s">
        <v>1842</v>
      </c>
      <c r="F30" s="5" t="s">
        <v>1843</v>
      </c>
      <c r="G30" s="5" t="s">
        <v>1844</v>
      </c>
      <c r="H30" s="5" t="s">
        <v>1845</v>
      </c>
      <c r="J30" s="5" t="s">
        <v>2329</v>
      </c>
    </row>
    <row r="31" spans="1:10">
      <c r="A31" s="5">
        <v>30</v>
      </c>
      <c r="B31" s="5" t="s">
        <v>1713</v>
      </c>
      <c r="C31" s="5" t="s">
        <v>107</v>
      </c>
      <c r="D31" s="5" t="s">
        <v>1846</v>
      </c>
      <c r="E31" s="5" t="s">
        <v>1847</v>
      </c>
      <c r="F31" s="5" t="s">
        <v>1848</v>
      </c>
      <c r="G31" s="5" t="s">
        <v>1844</v>
      </c>
      <c r="H31" s="5" t="s">
        <v>1849</v>
      </c>
      <c r="J31" s="5" t="s">
        <v>2329</v>
      </c>
    </row>
    <row r="32" spans="1:10">
      <c r="A32" s="5">
        <v>31</v>
      </c>
      <c r="B32" s="5" t="s">
        <v>1713</v>
      </c>
      <c r="C32" s="5" t="s">
        <v>107</v>
      </c>
      <c r="D32" s="5" t="s">
        <v>1850</v>
      </c>
      <c r="E32" s="5" t="s">
        <v>1851</v>
      </c>
      <c r="F32" s="5" t="s">
        <v>1852</v>
      </c>
      <c r="G32" s="5" t="s">
        <v>1844</v>
      </c>
      <c r="H32" s="5" t="s">
        <v>1853</v>
      </c>
      <c r="J32" s="5" t="s">
        <v>2329</v>
      </c>
    </row>
    <row r="33" spans="1:10">
      <c r="A33" s="5">
        <v>32</v>
      </c>
      <c r="B33" s="5" t="s">
        <v>1713</v>
      </c>
      <c r="C33" s="5" t="s">
        <v>107</v>
      </c>
      <c r="D33" s="5" t="s">
        <v>1854</v>
      </c>
      <c r="E33" s="5" t="s">
        <v>1855</v>
      </c>
      <c r="F33" s="5" t="s">
        <v>1856</v>
      </c>
      <c r="G33" s="5" t="s">
        <v>1857</v>
      </c>
      <c r="H33" s="5" t="s">
        <v>1858</v>
      </c>
      <c r="J33" s="5" t="s">
        <v>2329</v>
      </c>
    </row>
    <row r="34" spans="1:10">
      <c r="A34" s="5">
        <v>33</v>
      </c>
      <c r="B34" s="5" t="s">
        <v>1713</v>
      </c>
      <c r="C34" s="5" t="s">
        <v>107</v>
      </c>
      <c r="D34" s="5" t="s">
        <v>1859</v>
      </c>
      <c r="E34" s="5" t="s">
        <v>1860</v>
      </c>
      <c r="F34" s="5" t="s">
        <v>1861</v>
      </c>
      <c r="G34" s="5" t="s">
        <v>1844</v>
      </c>
      <c r="H34" s="5" t="s">
        <v>1862</v>
      </c>
      <c r="J34" s="5" t="s">
        <v>2329</v>
      </c>
    </row>
    <row r="35" spans="1:10">
      <c r="A35" s="5">
        <v>34</v>
      </c>
      <c r="B35" s="5" t="s">
        <v>1713</v>
      </c>
      <c r="C35" s="5" t="s">
        <v>107</v>
      </c>
      <c r="D35" s="5" t="s">
        <v>1863</v>
      </c>
      <c r="E35" s="5" t="s">
        <v>1864</v>
      </c>
      <c r="F35" s="5" t="s">
        <v>1865</v>
      </c>
      <c r="G35" s="5" t="s">
        <v>1866</v>
      </c>
      <c r="H35" s="5" t="s">
        <v>1867</v>
      </c>
      <c r="J35" s="5" t="s">
        <v>2329</v>
      </c>
    </row>
    <row r="36" spans="1:10">
      <c r="A36" s="5">
        <v>35</v>
      </c>
      <c r="B36" s="5" t="s">
        <v>1713</v>
      </c>
      <c r="C36" s="5" t="s">
        <v>107</v>
      </c>
      <c r="D36" s="5" t="s">
        <v>1869</v>
      </c>
      <c r="E36" s="5" t="s">
        <v>1870</v>
      </c>
      <c r="F36" s="5" t="s">
        <v>1871</v>
      </c>
      <c r="G36" s="5" t="s">
        <v>1782</v>
      </c>
      <c r="H36" s="5" t="s">
        <v>1872</v>
      </c>
      <c r="J36" s="5" t="s">
        <v>2329</v>
      </c>
    </row>
    <row r="37" spans="1:10">
      <c r="A37" s="5">
        <v>36</v>
      </c>
      <c r="B37" s="5" t="s">
        <v>1713</v>
      </c>
      <c r="C37" s="5" t="s">
        <v>107</v>
      </c>
      <c r="D37" s="5" t="s">
        <v>1873</v>
      </c>
      <c r="E37" s="5" t="s">
        <v>1874</v>
      </c>
      <c r="F37" s="5" t="s">
        <v>1875</v>
      </c>
      <c r="G37" s="5" t="s">
        <v>1876</v>
      </c>
      <c r="H37" s="5" t="s">
        <v>1877</v>
      </c>
      <c r="J37" s="5" t="s">
        <v>2329</v>
      </c>
    </row>
    <row r="38" spans="1:10">
      <c r="A38" s="5">
        <v>37</v>
      </c>
      <c r="B38" s="5" t="s">
        <v>1713</v>
      </c>
      <c r="C38" s="5" t="s">
        <v>107</v>
      </c>
      <c r="D38" s="5" t="s">
        <v>1878</v>
      </c>
      <c r="E38" s="5" t="s">
        <v>1879</v>
      </c>
      <c r="F38" s="5" t="s">
        <v>1880</v>
      </c>
      <c r="G38" s="5" t="s">
        <v>1881</v>
      </c>
      <c r="H38" s="5" t="s">
        <v>1882</v>
      </c>
      <c r="J38" s="5" t="s">
        <v>2329</v>
      </c>
    </row>
    <row r="39" spans="1:10">
      <c r="A39" s="5">
        <v>38</v>
      </c>
      <c r="B39" s="5" t="s">
        <v>1713</v>
      </c>
      <c r="C39" s="5" t="s">
        <v>107</v>
      </c>
      <c r="D39" s="5" t="s">
        <v>1883</v>
      </c>
      <c r="E39" s="5" t="s">
        <v>1884</v>
      </c>
      <c r="F39" s="5" t="s">
        <v>1885</v>
      </c>
      <c r="G39" s="5" t="s">
        <v>1886</v>
      </c>
      <c r="H39" s="5" t="s">
        <v>1872</v>
      </c>
      <c r="J39" s="5" t="s">
        <v>2329</v>
      </c>
    </row>
    <row r="40" spans="1:10">
      <c r="A40" s="5">
        <v>39</v>
      </c>
      <c r="B40" s="5" t="s">
        <v>1713</v>
      </c>
      <c r="C40" s="5" t="s">
        <v>107</v>
      </c>
      <c r="D40" s="5" t="s">
        <v>1887</v>
      </c>
      <c r="E40" s="5" t="s">
        <v>1888</v>
      </c>
      <c r="F40" s="5" t="s">
        <v>1889</v>
      </c>
      <c r="G40" s="5" t="s">
        <v>1771</v>
      </c>
      <c r="H40" s="5" t="s">
        <v>1890</v>
      </c>
      <c r="J40" s="5" t="s">
        <v>2329</v>
      </c>
    </row>
    <row r="41" spans="1:10">
      <c r="A41" s="5">
        <v>40</v>
      </c>
      <c r="B41" s="5" t="s">
        <v>1713</v>
      </c>
      <c r="C41" s="5" t="s">
        <v>107</v>
      </c>
      <c r="D41" s="5" t="s">
        <v>1891</v>
      </c>
      <c r="E41" s="5" t="s">
        <v>1892</v>
      </c>
      <c r="F41" s="5" t="s">
        <v>1893</v>
      </c>
      <c r="G41" s="5" t="s">
        <v>1894</v>
      </c>
      <c r="H41" s="5" t="s">
        <v>1895</v>
      </c>
      <c r="J41" s="5" t="s">
        <v>2329</v>
      </c>
    </row>
    <row r="42" spans="1:10">
      <c r="A42" s="5">
        <v>41</v>
      </c>
      <c r="B42" s="5" t="s">
        <v>1713</v>
      </c>
      <c r="C42" s="5" t="s">
        <v>107</v>
      </c>
      <c r="D42" s="5" t="s">
        <v>1896</v>
      </c>
      <c r="E42" s="5" t="s">
        <v>1897</v>
      </c>
      <c r="F42" s="5" t="s">
        <v>1898</v>
      </c>
      <c r="G42" s="5" t="s">
        <v>1793</v>
      </c>
      <c r="H42" s="5" t="s">
        <v>1899</v>
      </c>
      <c r="J42" s="5" t="s">
        <v>2329</v>
      </c>
    </row>
    <row r="43" spans="1:10">
      <c r="A43" s="5">
        <v>42</v>
      </c>
      <c r="B43" s="5" t="s">
        <v>1713</v>
      </c>
      <c r="C43" s="5" t="s">
        <v>107</v>
      </c>
      <c r="D43" s="5" t="s">
        <v>1900</v>
      </c>
      <c r="E43" s="5" t="s">
        <v>1901</v>
      </c>
      <c r="F43" s="5" t="s">
        <v>1902</v>
      </c>
      <c r="G43" s="5" t="s">
        <v>1876</v>
      </c>
      <c r="H43" s="5" t="s">
        <v>1903</v>
      </c>
      <c r="J43" s="5" t="s">
        <v>2329</v>
      </c>
    </row>
    <row r="44" spans="1:10">
      <c r="A44" s="5">
        <v>43</v>
      </c>
      <c r="B44" s="5" t="s">
        <v>1713</v>
      </c>
      <c r="C44" s="5" t="s">
        <v>107</v>
      </c>
      <c r="D44" s="5" t="s">
        <v>1904</v>
      </c>
      <c r="E44" s="5" t="s">
        <v>1905</v>
      </c>
      <c r="F44" s="5" t="s">
        <v>1906</v>
      </c>
      <c r="G44" s="5" t="s">
        <v>1886</v>
      </c>
      <c r="H44" s="5" t="s">
        <v>1907</v>
      </c>
      <c r="J44" s="5" t="s">
        <v>2329</v>
      </c>
    </row>
    <row r="45" spans="1:10">
      <c r="A45" s="5">
        <v>44</v>
      </c>
      <c r="B45" s="5" t="s">
        <v>1713</v>
      </c>
      <c r="C45" s="5" t="s">
        <v>107</v>
      </c>
      <c r="D45" s="5" t="s">
        <v>1908</v>
      </c>
      <c r="E45" s="5" t="s">
        <v>1909</v>
      </c>
      <c r="F45" s="5" t="s">
        <v>1910</v>
      </c>
      <c r="G45" s="5" t="s">
        <v>1911</v>
      </c>
      <c r="H45" s="5" t="s">
        <v>1912</v>
      </c>
      <c r="J45" s="5" t="s">
        <v>2329</v>
      </c>
    </row>
    <row r="46" spans="1:10">
      <c r="A46" s="5">
        <v>45</v>
      </c>
      <c r="B46" s="5" t="s">
        <v>1713</v>
      </c>
      <c r="C46" s="5" t="s">
        <v>107</v>
      </c>
      <c r="D46" s="5" t="s">
        <v>1913</v>
      </c>
      <c r="E46" s="5" t="s">
        <v>1914</v>
      </c>
      <c r="F46" s="5" t="s">
        <v>1915</v>
      </c>
      <c r="G46" s="5" t="s">
        <v>1807</v>
      </c>
      <c r="H46" s="5" t="s">
        <v>1916</v>
      </c>
      <c r="J46" s="5" t="s">
        <v>2329</v>
      </c>
    </row>
    <row r="47" spans="1:10">
      <c r="A47" s="5">
        <v>46</v>
      </c>
      <c r="B47" s="5" t="s">
        <v>1713</v>
      </c>
      <c r="C47" s="5" t="s">
        <v>107</v>
      </c>
      <c r="D47" s="5" t="s">
        <v>1917</v>
      </c>
      <c r="E47" s="5" t="s">
        <v>1918</v>
      </c>
      <c r="F47" s="5" t="s">
        <v>1919</v>
      </c>
      <c r="G47" s="5" t="s">
        <v>1819</v>
      </c>
      <c r="H47" s="5" t="s">
        <v>1920</v>
      </c>
      <c r="J47" s="5" t="s">
        <v>2329</v>
      </c>
    </row>
    <row r="48" spans="1:10">
      <c r="A48" s="5">
        <v>47</v>
      </c>
      <c r="B48" s="5" t="s">
        <v>1713</v>
      </c>
      <c r="C48" s="5" t="s">
        <v>107</v>
      </c>
      <c r="D48" s="5" t="s">
        <v>1921</v>
      </c>
      <c r="E48" s="5" t="s">
        <v>1922</v>
      </c>
      <c r="F48" s="5" t="s">
        <v>1923</v>
      </c>
      <c r="G48" s="5" t="s">
        <v>1911</v>
      </c>
      <c r="H48" s="5" t="s">
        <v>1924</v>
      </c>
      <c r="J48" s="5" t="s">
        <v>2329</v>
      </c>
    </row>
    <row r="49" spans="1:10">
      <c r="A49" s="5">
        <v>48</v>
      </c>
      <c r="B49" s="5" t="s">
        <v>1713</v>
      </c>
      <c r="C49" s="5" t="s">
        <v>107</v>
      </c>
      <c r="D49" s="5" t="s">
        <v>1925</v>
      </c>
      <c r="E49" s="5" t="s">
        <v>1926</v>
      </c>
      <c r="F49" s="5" t="s">
        <v>1927</v>
      </c>
      <c r="G49" s="5" t="s">
        <v>1868</v>
      </c>
      <c r="H49" s="5" t="s">
        <v>1928</v>
      </c>
      <c r="J49" s="5" t="s">
        <v>2329</v>
      </c>
    </row>
    <row r="50" spans="1:10">
      <c r="A50" s="5">
        <v>49</v>
      </c>
      <c r="B50" s="5" t="s">
        <v>1713</v>
      </c>
      <c r="C50" s="5" t="s">
        <v>107</v>
      </c>
      <c r="D50" s="5" t="s">
        <v>1929</v>
      </c>
      <c r="E50" s="5" t="s">
        <v>1930</v>
      </c>
      <c r="F50" s="5" t="s">
        <v>1931</v>
      </c>
      <c r="G50" s="5" t="s">
        <v>1932</v>
      </c>
      <c r="H50" s="5" t="s">
        <v>1933</v>
      </c>
      <c r="J50" s="5" t="s">
        <v>2329</v>
      </c>
    </row>
    <row r="51" spans="1:10">
      <c r="A51" s="5">
        <v>50</v>
      </c>
      <c r="B51" s="5" t="s">
        <v>1713</v>
      </c>
      <c r="C51" s="5" t="s">
        <v>107</v>
      </c>
      <c r="D51" s="5" t="s">
        <v>1934</v>
      </c>
      <c r="E51" s="5" t="s">
        <v>1935</v>
      </c>
      <c r="F51" s="5" t="s">
        <v>1936</v>
      </c>
      <c r="G51" s="5" t="s">
        <v>1807</v>
      </c>
      <c r="H51" s="5" t="s">
        <v>1937</v>
      </c>
      <c r="J51" s="5" t="s">
        <v>2329</v>
      </c>
    </row>
    <row r="52" spans="1:10">
      <c r="A52" s="5">
        <v>51</v>
      </c>
      <c r="B52" s="5" t="s">
        <v>1713</v>
      </c>
      <c r="C52" s="5" t="s">
        <v>107</v>
      </c>
      <c r="D52" s="5" t="s">
        <v>1938</v>
      </c>
      <c r="E52" s="5" t="s">
        <v>1939</v>
      </c>
      <c r="F52" s="5" t="s">
        <v>1940</v>
      </c>
      <c r="G52" s="5" t="s">
        <v>1941</v>
      </c>
      <c r="H52" s="5" t="s">
        <v>1849</v>
      </c>
      <c r="J52" s="5" t="s">
        <v>2329</v>
      </c>
    </row>
    <row r="53" spans="1:10">
      <c r="A53" s="5">
        <v>52</v>
      </c>
      <c r="B53" s="5" t="s">
        <v>1713</v>
      </c>
      <c r="C53" s="5" t="s">
        <v>107</v>
      </c>
      <c r="D53" s="5" t="s">
        <v>1942</v>
      </c>
      <c r="E53" s="5" t="s">
        <v>1943</v>
      </c>
      <c r="F53" s="5" t="s">
        <v>1944</v>
      </c>
      <c r="G53" s="5" t="s">
        <v>1771</v>
      </c>
      <c r="H53" s="5" t="s">
        <v>1945</v>
      </c>
      <c r="J53" s="5" t="s">
        <v>2329</v>
      </c>
    </row>
    <row r="54" spans="1:10">
      <c r="A54" s="5">
        <v>53</v>
      </c>
      <c r="B54" s="5" t="s">
        <v>1713</v>
      </c>
      <c r="C54" s="5" t="s">
        <v>107</v>
      </c>
      <c r="D54" s="5" t="s">
        <v>1946</v>
      </c>
      <c r="E54" s="5" t="s">
        <v>1947</v>
      </c>
      <c r="F54" s="5" t="s">
        <v>1948</v>
      </c>
      <c r="G54" s="5" t="s">
        <v>1949</v>
      </c>
      <c r="H54" s="5" t="s">
        <v>1950</v>
      </c>
      <c r="J54" s="5" t="s">
        <v>2329</v>
      </c>
    </row>
    <row r="55" spans="1:10">
      <c r="A55" s="5">
        <v>54</v>
      </c>
      <c r="B55" s="5" t="s">
        <v>1713</v>
      </c>
      <c r="C55" s="5" t="s">
        <v>107</v>
      </c>
      <c r="D55" s="5" t="s">
        <v>1951</v>
      </c>
      <c r="E55" s="5" t="s">
        <v>1952</v>
      </c>
      <c r="F55" s="5" t="s">
        <v>1953</v>
      </c>
      <c r="G55" s="5" t="s">
        <v>1771</v>
      </c>
      <c r="H55" s="5" t="s">
        <v>1954</v>
      </c>
      <c r="J55" s="5" t="s">
        <v>2329</v>
      </c>
    </row>
    <row r="56" spans="1:10">
      <c r="A56" s="5">
        <v>55</v>
      </c>
      <c r="B56" s="5" t="s">
        <v>1713</v>
      </c>
      <c r="C56" s="5" t="s">
        <v>107</v>
      </c>
      <c r="D56" s="5" t="s">
        <v>1955</v>
      </c>
      <c r="E56" s="5" t="s">
        <v>1956</v>
      </c>
      <c r="F56" s="5" t="s">
        <v>1957</v>
      </c>
      <c r="G56" s="5" t="s">
        <v>1771</v>
      </c>
      <c r="H56" s="5" t="s">
        <v>1958</v>
      </c>
      <c r="J56" s="5" t="s">
        <v>2329</v>
      </c>
    </row>
    <row r="57" spans="1:10">
      <c r="A57" s="5">
        <v>56</v>
      </c>
      <c r="B57" s="5" t="s">
        <v>1713</v>
      </c>
      <c r="C57" s="5" t="s">
        <v>107</v>
      </c>
      <c r="D57" s="5" t="s">
        <v>1959</v>
      </c>
      <c r="E57" s="5" t="s">
        <v>1960</v>
      </c>
      <c r="F57" s="5" t="s">
        <v>1961</v>
      </c>
      <c r="G57" s="5" t="s">
        <v>1771</v>
      </c>
      <c r="H57" s="5" t="s">
        <v>1962</v>
      </c>
      <c r="J57" s="5" t="s">
        <v>2329</v>
      </c>
    </row>
    <row r="58" spans="1:10">
      <c r="A58" s="5">
        <v>57</v>
      </c>
      <c r="B58" s="5" t="s">
        <v>1713</v>
      </c>
      <c r="C58" s="5" t="s">
        <v>107</v>
      </c>
      <c r="D58" s="5" t="s">
        <v>1963</v>
      </c>
      <c r="E58" s="5" t="s">
        <v>1964</v>
      </c>
      <c r="F58" s="5" t="s">
        <v>1965</v>
      </c>
      <c r="G58" s="5" t="s">
        <v>1941</v>
      </c>
      <c r="H58" s="5" t="s">
        <v>1966</v>
      </c>
      <c r="J58" s="5" t="s">
        <v>2329</v>
      </c>
    </row>
    <row r="59" spans="1:10">
      <c r="A59" s="5">
        <v>58</v>
      </c>
      <c r="B59" s="5" t="s">
        <v>1713</v>
      </c>
      <c r="C59" s="5" t="s">
        <v>107</v>
      </c>
      <c r="D59" s="5" t="s">
        <v>1824</v>
      </c>
      <c r="E59" s="5" t="s">
        <v>2407</v>
      </c>
      <c r="F59" s="5" t="s">
        <v>1825</v>
      </c>
      <c r="G59" s="5" t="s">
        <v>1826</v>
      </c>
      <c r="H59" s="5" t="s">
        <v>1827</v>
      </c>
      <c r="J59" s="5" t="s">
        <v>2329</v>
      </c>
    </row>
    <row r="60" spans="1:10">
      <c r="A60" s="5">
        <v>59</v>
      </c>
      <c r="B60" s="5" t="s">
        <v>1713</v>
      </c>
      <c r="C60" s="5" t="s">
        <v>107</v>
      </c>
      <c r="D60" s="5" t="s">
        <v>1967</v>
      </c>
      <c r="E60" s="5" t="s">
        <v>1968</v>
      </c>
      <c r="F60" s="5" t="s">
        <v>1969</v>
      </c>
      <c r="G60" s="5" t="s">
        <v>1844</v>
      </c>
      <c r="H60" s="5" t="s">
        <v>1970</v>
      </c>
      <c r="J60" s="5" t="s">
        <v>2329</v>
      </c>
    </row>
    <row r="61" spans="1:10">
      <c r="A61" s="5">
        <v>60</v>
      </c>
      <c r="B61" s="5" t="s">
        <v>1713</v>
      </c>
      <c r="C61" s="5" t="s">
        <v>107</v>
      </c>
      <c r="D61" s="5" t="s">
        <v>1971</v>
      </c>
      <c r="E61" s="5" t="s">
        <v>1972</v>
      </c>
      <c r="F61" s="5" t="s">
        <v>1973</v>
      </c>
      <c r="G61" s="5" t="s">
        <v>1974</v>
      </c>
      <c r="H61" s="5" t="s">
        <v>1975</v>
      </c>
      <c r="J61" s="5" t="s">
        <v>2329</v>
      </c>
    </row>
    <row r="62" spans="1:10">
      <c r="A62" s="5">
        <v>61</v>
      </c>
      <c r="B62" s="5" t="s">
        <v>1713</v>
      </c>
      <c r="C62" s="5" t="s">
        <v>107</v>
      </c>
      <c r="D62" s="5" t="s">
        <v>1976</v>
      </c>
      <c r="E62" s="5" t="s">
        <v>1977</v>
      </c>
      <c r="F62" s="5" t="s">
        <v>1978</v>
      </c>
      <c r="G62" s="5" t="s">
        <v>1868</v>
      </c>
      <c r="H62" s="5" t="s">
        <v>1979</v>
      </c>
      <c r="J62" s="5" t="s">
        <v>2329</v>
      </c>
    </row>
    <row r="63" spans="1:10">
      <c r="A63" s="5">
        <v>62</v>
      </c>
      <c r="B63" s="5" t="s">
        <v>1713</v>
      </c>
      <c r="C63" s="5" t="s">
        <v>107</v>
      </c>
      <c r="D63" s="5" t="s">
        <v>1980</v>
      </c>
      <c r="E63" s="5" t="s">
        <v>1981</v>
      </c>
      <c r="F63" s="5" t="s">
        <v>1982</v>
      </c>
      <c r="G63" s="5" t="s">
        <v>1941</v>
      </c>
      <c r="H63" s="5" t="s">
        <v>1983</v>
      </c>
      <c r="J63" s="5" t="s">
        <v>2329</v>
      </c>
    </row>
    <row r="64" spans="1:10">
      <c r="A64" s="5">
        <v>63</v>
      </c>
      <c r="B64" s="5" t="s">
        <v>1713</v>
      </c>
      <c r="C64" s="5" t="s">
        <v>107</v>
      </c>
      <c r="D64" s="5" t="s">
        <v>1984</v>
      </c>
      <c r="E64" s="5" t="s">
        <v>1985</v>
      </c>
      <c r="F64" s="5" t="s">
        <v>1986</v>
      </c>
      <c r="G64" s="5" t="s">
        <v>1807</v>
      </c>
      <c r="J64" s="5" t="s">
        <v>2329</v>
      </c>
    </row>
    <row r="65" spans="1:10">
      <c r="A65" s="5">
        <v>64</v>
      </c>
      <c r="B65" s="5" t="s">
        <v>1713</v>
      </c>
      <c r="C65" s="5" t="s">
        <v>107</v>
      </c>
      <c r="D65" s="5" t="s">
        <v>1987</v>
      </c>
      <c r="E65" s="5" t="s">
        <v>1988</v>
      </c>
      <c r="F65" s="5" t="s">
        <v>1989</v>
      </c>
      <c r="G65" s="5" t="s">
        <v>1990</v>
      </c>
      <c r="H65" s="5" t="s">
        <v>1991</v>
      </c>
      <c r="J65" s="5" t="s">
        <v>2329</v>
      </c>
    </row>
    <row r="66" spans="1:10">
      <c r="A66" s="5">
        <v>65</v>
      </c>
      <c r="B66" s="5" t="s">
        <v>1713</v>
      </c>
      <c r="C66" s="5" t="s">
        <v>107</v>
      </c>
      <c r="D66" s="5" t="s">
        <v>1992</v>
      </c>
      <c r="E66" s="5" t="s">
        <v>1993</v>
      </c>
      <c r="F66" s="5" t="s">
        <v>1994</v>
      </c>
      <c r="G66" s="5" t="s">
        <v>1826</v>
      </c>
      <c r="H66" s="5" t="s">
        <v>1995</v>
      </c>
      <c r="J66" s="5" t="s">
        <v>2329</v>
      </c>
    </row>
    <row r="67" spans="1:10">
      <c r="A67" s="5">
        <v>66</v>
      </c>
      <c r="B67" s="5" t="s">
        <v>1713</v>
      </c>
      <c r="C67" s="5" t="s">
        <v>107</v>
      </c>
      <c r="D67" s="5" t="s">
        <v>1996</v>
      </c>
      <c r="E67" s="5" t="s">
        <v>1997</v>
      </c>
      <c r="F67" s="5" t="s">
        <v>1998</v>
      </c>
      <c r="G67" s="5" t="s">
        <v>1999</v>
      </c>
      <c r="H67" s="5" t="s">
        <v>2000</v>
      </c>
      <c r="J67" s="5" t="s">
        <v>2329</v>
      </c>
    </row>
    <row r="68" spans="1:10">
      <c r="A68" s="5">
        <v>67</v>
      </c>
      <c r="B68" s="5" t="s">
        <v>1713</v>
      </c>
      <c r="C68" s="5" t="s">
        <v>107</v>
      </c>
      <c r="D68" s="5" t="s">
        <v>2001</v>
      </c>
      <c r="E68" s="5" t="s">
        <v>2002</v>
      </c>
      <c r="F68" s="5" t="s">
        <v>2003</v>
      </c>
      <c r="G68" s="5" t="s">
        <v>1826</v>
      </c>
      <c r="H68" s="5" t="s">
        <v>2004</v>
      </c>
      <c r="J68" s="5" t="s">
        <v>2329</v>
      </c>
    </row>
    <row r="69" spans="1:10">
      <c r="A69" s="5">
        <v>68</v>
      </c>
      <c r="B69" s="5" t="s">
        <v>1713</v>
      </c>
      <c r="C69" s="5" t="s">
        <v>107</v>
      </c>
      <c r="D69" s="5" t="s">
        <v>2005</v>
      </c>
      <c r="E69" s="5" t="s">
        <v>2006</v>
      </c>
      <c r="F69" s="5" t="s">
        <v>2007</v>
      </c>
      <c r="G69" s="5" t="s">
        <v>1974</v>
      </c>
      <c r="H69" s="5" t="s">
        <v>2008</v>
      </c>
      <c r="J69" s="5" t="s">
        <v>2329</v>
      </c>
    </row>
    <row r="70" spans="1:10">
      <c r="A70" s="5">
        <v>69</v>
      </c>
      <c r="B70" s="5" t="s">
        <v>1713</v>
      </c>
      <c r="C70" s="5" t="s">
        <v>107</v>
      </c>
      <c r="D70" s="5" t="s">
        <v>2009</v>
      </c>
      <c r="E70" s="5" t="s">
        <v>2010</v>
      </c>
      <c r="F70" s="5" t="s">
        <v>2011</v>
      </c>
      <c r="G70" s="5" t="s">
        <v>1826</v>
      </c>
      <c r="H70" s="5" t="s">
        <v>2012</v>
      </c>
      <c r="J70" s="5" t="s">
        <v>2329</v>
      </c>
    </row>
    <row r="71" spans="1:10">
      <c r="A71" s="5">
        <v>70</v>
      </c>
      <c r="B71" s="5" t="s">
        <v>1713</v>
      </c>
      <c r="C71" s="5" t="s">
        <v>107</v>
      </c>
      <c r="D71" s="5" t="s">
        <v>2013</v>
      </c>
      <c r="E71" s="5" t="s">
        <v>2014</v>
      </c>
      <c r="F71" s="5" t="s">
        <v>2015</v>
      </c>
      <c r="G71" s="5" t="s">
        <v>2016</v>
      </c>
      <c r="H71" s="5" t="s">
        <v>2017</v>
      </c>
      <c r="J71" s="5" t="s">
        <v>2329</v>
      </c>
    </row>
    <row r="72" spans="1:10">
      <c r="A72" s="5">
        <v>71</v>
      </c>
      <c r="B72" s="5" t="s">
        <v>1713</v>
      </c>
      <c r="C72" s="5" t="s">
        <v>107</v>
      </c>
      <c r="D72" s="5" t="s">
        <v>2018</v>
      </c>
      <c r="E72" s="5" t="s">
        <v>2014</v>
      </c>
      <c r="F72" s="5" t="s">
        <v>2019</v>
      </c>
      <c r="G72" s="5" t="s">
        <v>2020</v>
      </c>
      <c r="J72" s="5" t="s">
        <v>2329</v>
      </c>
    </row>
    <row r="73" spans="1:10">
      <c r="A73" s="5">
        <v>72</v>
      </c>
      <c r="B73" s="5" t="s">
        <v>1713</v>
      </c>
      <c r="C73" s="5" t="s">
        <v>107</v>
      </c>
      <c r="D73" s="5" t="s">
        <v>2021</v>
      </c>
      <c r="E73" s="5" t="s">
        <v>2022</v>
      </c>
      <c r="F73" s="5" t="s">
        <v>2023</v>
      </c>
      <c r="G73" s="5" t="s">
        <v>2024</v>
      </c>
      <c r="H73" s="5" t="s">
        <v>2025</v>
      </c>
      <c r="J73" s="5" t="s">
        <v>2329</v>
      </c>
    </row>
    <row r="74" spans="1:10">
      <c r="A74" s="5">
        <v>73</v>
      </c>
      <c r="B74" s="5" t="s">
        <v>1713</v>
      </c>
      <c r="C74" s="5" t="s">
        <v>107</v>
      </c>
      <c r="D74" s="5" t="s">
        <v>2026</v>
      </c>
      <c r="E74" s="5" t="s">
        <v>2027</v>
      </c>
      <c r="F74" s="5" t="s">
        <v>2028</v>
      </c>
      <c r="G74" s="5" t="s">
        <v>1783</v>
      </c>
      <c r="H74" s="5" t="s">
        <v>2025</v>
      </c>
      <c r="J74" s="5" t="s">
        <v>2329</v>
      </c>
    </row>
    <row r="75" spans="1:10">
      <c r="A75" s="5">
        <v>74</v>
      </c>
      <c r="B75" s="5" t="s">
        <v>1713</v>
      </c>
      <c r="C75" s="5" t="s">
        <v>107</v>
      </c>
      <c r="D75" s="5" t="s">
        <v>2029</v>
      </c>
      <c r="E75" s="5" t="s">
        <v>2030</v>
      </c>
      <c r="F75" s="5" t="s">
        <v>2031</v>
      </c>
      <c r="G75" s="5" t="s">
        <v>2032</v>
      </c>
      <c r="H75" s="5" t="s">
        <v>2033</v>
      </c>
      <c r="J75" s="5" t="s">
        <v>2329</v>
      </c>
    </row>
    <row r="76" spans="1:10">
      <c r="A76" s="5">
        <v>75</v>
      </c>
      <c r="B76" s="5" t="s">
        <v>1713</v>
      </c>
      <c r="C76" s="5" t="s">
        <v>107</v>
      </c>
      <c r="D76" s="5" t="s">
        <v>2034</v>
      </c>
      <c r="E76" s="5" t="s">
        <v>2035</v>
      </c>
      <c r="F76" s="5" t="s">
        <v>2036</v>
      </c>
      <c r="G76" s="5" t="s">
        <v>1783</v>
      </c>
      <c r="H76" s="5" t="s">
        <v>2037</v>
      </c>
      <c r="J76" s="5" t="s">
        <v>2329</v>
      </c>
    </row>
    <row r="77" spans="1:10">
      <c r="A77" s="5">
        <v>76</v>
      </c>
      <c r="B77" s="5" t="s">
        <v>1713</v>
      </c>
      <c r="C77" s="5" t="s">
        <v>107</v>
      </c>
      <c r="D77" s="5" t="s">
        <v>2038</v>
      </c>
      <c r="E77" s="5" t="s">
        <v>2039</v>
      </c>
      <c r="F77" s="5" t="s">
        <v>2040</v>
      </c>
      <c r="G77" s="5" t="s">
        <v>1894</v>
      </c>
      <c r="H77" s="5" t="s">
        <v>2041</v>
      </c>
      <c r="J77" s="5" t="s">
        <v>2329</v>
      </c>
    </row>
    <row r="78" spans="1:10">
      <c r="A78" s="5">
        <v>77</v>
      </c>
      <c r="B78" s="5" t="s">
        <v>1713</v>
      </c>
      <c r="C78" s="5" t="s">
        <v>107</v>
      </c>
      <c r="D78" s="5" t="s">
        <v>2042</v>
      </c>
      <c r="E78" s="5" t="s">
        <v>2043</v>
      </c>
      <c r="F78" s="5" t="s">
        <v>2044</v>
      </c>
      <c r="G78" s="5" t="s">
        <v>2045</v>
      </c>
      <c r="H78" s="5" t="s">
        <v>2046</v>
      </c>
      <c r="J78" s="5" t="s">
        <v>2329</v>
      </c>
    </row>
    <row r="79" spans="1:10">
      <c r="A79" s="5">
        <v>78</v>
      </c>
      <c r="B79" s="5" t="s">
        <v>1713</v>
      </c>
      <c r="C79" s="5" t="s">
        <v>107</v>
      </c>
      <c r="D79" s="5" t="s">
        <v>2047</v>
      </c>
      <c r="E79" s="5" t="s">
        <v>2048</v>
      </c>
      <c r="F79" s="5" t="s">
        <v>2049</v>
      </c>
      <c r="G79" s="5" t="s">
        <v>2050</v>
      </c>
      <c r="H79" s="5" t="s">
        <v>2051</v>
      </c>
      <c r="J79" s="5" t="s">
        <v>2329</v>
      </c>
    </row>
    <row r="80" spans="1:10">
      <c r="A80" s="5">
        <v>79</v>
      </c>
      <c r="B80" s="5" t="s">
        <v>1713</v>
      </c>
      <c r="C80" s="5" t="s">
        <v>107</v>
      </c>
      <c r="D80" s="5" t="s">
        <v>2052</v>
      </c>
      <c r="E80" s="5" t="s">
        <v>2053</v>
      </c>
      <c r="F80" s="5" t="s">
        <v>2054</v>
      </c>
      <c r="G80" s="5" t="s">
        <v>2045</v>
      </c>
      <c r="H80" s="5" t="s">
        <v>1794</v>
      </c>
      <c r="J80" s="5" t="s">
        <v>2329</v>
      </c>
    </row>
    <row r="81" spans="1:10">
      <c r="A81" s="5">
        <v>80</v>
      </c>
      <c r="B81" s="5" t="s">
        <v>1713</v>
      </c>
      <c r="C81" s="5" t="s">
        <v>107</v>
      </c>
      <c r="D81" s="5" t="s">
        <v>2058</v>
      </c>
      <c r="E81" s="5" t="s">
        <v>2059</v>
      </c>
      <c r="F81" s="5" t="s">
        <v>2060</v>
      </c>
      <c r="G81" s="5" t="s">
        <v>2061</v>
      </c>
      <c r="H81" s="5" t="s">
        <v>2062</v>
      </c>
      <c r="J81" s="5" t="s">
        <v>2329</v>
      </c>
    </row>
    <row r="82" spans="1:10">
      <c r="A82" s="5">
        <v>81</v>
      </c>
      <c r="B82" s="5" t="s">
        <v>1713</v>
      </c>
      <c r="C82" s="5" t="s">
        <v>107</v>
      </c>
      <c r="D82" s="5" t="s">
        <v>2063</v>
      </c>
      <c r="E82" s="5" t="s">
        <v>2064</v>
      </c>
      <c r="F82" s="5" t="s">
        <v>2065</v>
      </c>
      <c r="G82" s="5" t="s">
        <v>2066</v>
      </c>
      <c r="H82" s="5" t="s">
        <v>2067</v>
      </c>
      <c r="J82" s="5" t="s">
        <v>2329</v>
      </c>
    </row>
    <row r="83" spans="1:10">
      <c r="A83" s="5">
        <v>82</v>
      </c>
      <c r="B83" s="5" t="s">
        <v>1713</v>
      </c>
      <c r="C83" s="5" t="s">
        <v>107</v>
      </c>
      <c r="D83" s="5" t="s">
        <v>2068</v>
      </c>
      <c r="E83" s="5" t="s">
        <v>2069</v>
      </c>
      <c r="F83" s="5" t="s">
        <v>2070</v>
      </c>
      <c r="G83" s="5" t="s">
        <v>1721</v>
      </c>
      <c r="H83" s="5" t="s">
        <v>2071</v>
      </c>
      <c r="J83" s="5" t="s">
        <v>2329</v>
      </c>
    </row>
    <row r="84" spans="1:10">
      <c r="A84" s="5">
        <v>83</v>
      </c>
      <c r="B84" s="5" t="s">
        <v>1713</v>
      </c>
      <c r="C84" s="5" t="s">
        <v>107</v>
      </c>
      <c r="D84" s="5" t="s">
        <v>2072</v>
      </c>
      <c r="E84" s="5" t="s">
        <v>2073</v>
      </c>
      <c r="F84" s="5" t="s">
        <v>2074</v>
      </c>
      <c r="G84" s="5" t="s">
        <v>1798</v>
      </c>
      <c r="H84" s="5" t="s">
        <v>2075</v>
      </c>
      <c r="J84" s="5" t="s">
        <v>2329</v>
      </c>
    </row>
    <row r="85" spans="1:10">
      <c r="A85" s="5">
        <v>84</v>
      </c>
      <c r="B85" s="5" t="s">
        <v>1713</v>
      </c>
      <c r="C85" s="5" t="s">
        <v>107</v>
      </c>
      <c r="D85" s="5" t="s">
        <v>2076</v>
      </c>
      <c r="E85" s="5" t="s">
        <v>2077</v>
      </c>
      <c r="F85" s="5" t="s">
        <v>2078</v>
      </c>
      <c r="G85" s="5" t="s">
        <v>1717</v>
      </c>
      <c r="J85" s="5" t="s">
        <v>2329</v>
      </c>
    </row>
    <row r="86" spans="1:10">
      <c r="A86" s="5">
        <v>85</v>
      </c>
      <c r="B86" s="5" t="s">
        <v>1713</v>
      </c>
      <c r="C86" s="5" t="s">
        <v>107</v>
      </c>
      <c r="D86" s="5" t="s">
        <v>2079</v>
      </c>
      <c r="E86" s="5" t="s">
        <v>2080</v>
      </c>
      <c r="F86" s="5" t="s">
        <v>2081</v>
      </c>
      <c r="G86" s="5" t="s">
        <v>1721</v>
      </c>
      <c r="H86" s="5" t="s">
        <v>2082</v>
      </c>
      <c r="J86" s="5" t="s">
        <v>2329</v>
      </c>
    </row>
    <row r="87" spans="1:10">
      <c r="A87" s="5">
        <v>86</v>
      </c>
      <c r="B87" s="5" t="s">
        <v>1713</v>
      </c>
      <c r="C87" s="5" t="s">
        <v>107</v>
      </c>
      <c r="D87" s="5" t="s">
        <v>2083</v>
      </c>
      <c r="E87" s="5" t="s">
        <v>2084</v>
      </c>
      <c r="F87" s="5" t="s">
        <v>2085</v>
      </c>
      <c r="G87" s="5" t="s">
        <v>1783</v>
      </c>
      <c r="H87" s="5" t="s">
        <v>2086</v>
      </c>
      <c r="J87" s="5" t="s">
        <v>2329</v>
      </c>
    </row>
    <row r="88" spans="1:10">
      <c r="A88" s="5">
        <v>87</v>
      </c>
      <c r="B88" s="5" t="s">
        <v>1713</v>
      </c>
      <c r="C88" s="5" t="s">
        <v>107</v>
      </c>
      <c r="D88" s="5" t="s">
        <v>2087</v>
      </c>
      <c r="E88" s="5" t="s">
        <v>2088</v>
      </c>
      <c r="F88" s="5" t="s">
        <v>2089</v>
      </c>
      <c r="G88" s="5" t="s">
        <v>2090</v>
      </c>
      <c r="H88" s="5" t="s">
        <v>2091</v>
      </c>
      <c r="J88" s="5" t="s">
        <v>2329</v>
      </c>
    </row>
    <row r="89" spans="1:10">
      <c r="A89" s="5">
        <v>88</v>
      </c>
      <c r="B89" s="5" t="s">
        <v>1713</v>
      </c>
      <c r="C89" s="5" t="s">
        <v>107</v>
      </c>
      <c r="D89" s="5" t="s">
        <v>2092</v>
      </c>
      <c r="E89" s="5" t="s">
        <v>2093</v>
      </c>
      <c r="F89" s="5" t="s">
        <v>2094</v>
      </c>
      <c r="G89" s="5" t="s">
        <v>2095</v>
      </c>
      <c r="H89" s="5" t="s">
        <v>2096</v>
      </c>
      <c r="J89" s="5" t="s">
        <v>2329</v>
      </c>
    </row>
    <row r="90" spans="1:10">
      <c r="A90" s="5">
        <v>89</v>
      </c>
      <c r="B90" s="5" t="s">
        <v>1713</v>
      </c>
      <c r="C90" s="5" t="s">
        <v>107</v>
      </c>
      <c r="D90" s="5" t="s">
        <v>2097</v>
      </c>
      <c r="E90" s="5" t="s">
        <v>2098</v>
      </c>
      <c r="F90" s="5" t="s">
        <v>2099</v>
      </c>
      <c r="G90" s="5" t="s">
        <v>2100</v>
      </c>
      <c r="H90" s="5" t="s">
        <v>2101</v>
      </c>
      <c r="J90" s="5" t="s">
        <v>2329</v>
      </c>
    </row>
    <row r="91" spans="1:10">
      <c r="A91" s="5">
        <v>90</v>
      </c>
      <c r="B91" s="5" t="s">
        <v>1713</v>
      </c>
      <c r="C91" s="5" t="s">
        <v>107</v>
      </c>
      <c r="D91" s="5" t="s">
        <v>2102</v>
      </c>
      <c r="E91" s="5" t="s">
        <v>2103</v>
      </c>
      <c r="F91" s="5" t="s">
        <v>2104</v>
      </c>
      <c r="G91" s="5" t="s">
        <v>2105</v>
      </c>
      <c r="J91" s="5" t="s">
        <v>2329</v>
      </c>
    </row>
    <row r="92" spans="1:10">
      <c r="A92" s="5">
        <v>91</v>
      </c>
      <c r="B92" s="5" t="s">
        <v>1713</v>
      </c>
      <c r="C92" s="5" t="s">
        <v>107</v>
      </c>
      <c r="D92" s="5" t="s">
        <v>2106</v>
      </c>
      <c r="E92" s="5" t="s">
        <v>2107</v>
      </c>
      <c r="F92" s="5" t="s">
        <v>2108</v>
      </c>
      <c r="G92" s="5" t="s">
        <v>2095</v>
      </c>
      <c r="H92" s="5" t="s">
        <v>2109</v>
      </c>
      <c r="J92" s="5" t="s">
        <v>2329</v>
      </c>
    </row>
    <row r="93" spans="1:10">
      <c r="A93" s="5">
        <v>92</v>
      </c>
      <c r="B93" s="5" t="s">
        <v>1713</v>
      </c>
      <c r="C93" s="5" t="s">
        <v>107</v>
      </c>
      <c r="D93" s="5" t="s">
        <v>2110</v>
      </c>
      <c r="E93" s="5" t="s">
        <v>2111</v>
      </c>
      <c r="F93" s="5" t="s">
        <v>2112</v>
      </c>
      <c r="G93" s="5" t="s">
        <v>2095</v>
      </c>
      <c r="H93" s="5" t="s">
        <v>2113</v>
      </c>
      <c r="J93" s="5" t="s">
        <v>2329</v>
      </c>
    </row>
    <row r="94" spans="1:10">
      <c r="A94" s="5">
        <v>93</v>
      </c>
      <c r="B94" s="5" t="s">
        <v>1713</v>
      </c>
      <c r="C94" s="5" t="s">
        <v>107</v>
      </c>
      <c r="D94" s="5" t="s">
        <v>2114</v>
      </c>
      <c r="E94" s="5" t="s">
        <v>2115</v>
      </c>
      <c r="F94" s="5" t="s">
        <v>2116</v>
      </c>
      <c r="G94" s="5" t="s">
        <v>1886</v>
      </c>
      <c r="H94" s="5" t="s">
        <v>2117</v>
      </c>
      <c r="J94" s="5" t="s">
        <v>2329</v>
      </c>
    </row>
    <row r="95" spans="1:10">
      <c r="A95" s="5">
        <v>94</v>
      </c>
      <c r="B95" s="5" t="s">
        <v>1713</v>
      </c>
      <c r="C95" s="5" t="s">
        <v>107</v>
      </c>
      <c r="D95" s="5" t="s">
        <v>2118</v>
      </c>
      <c r="E95" s="5" t="s">
        <v>2119</v>
      </c>
      <c r="F95" s="5" t="s">
        <v>2120</v>
      </c>
      <c r="G95" s="5" t="s">
        <v>1721</v>
      </c>
      <c r="H95" s="5" t="s">
        <v>2121</v>
      </c>
      <c r="J95" s="5" t="s">
        <v>2329</v>
      </c>
    </row>
    <row r="96" spans="1:10">
      <c r="A96" s="5">
        <v>95</v>
      </c>
      <c r="B96" s="5" t="s">
        <v>1713</v>
      </c>
      <c r="C96" s="5" t="s">
        <v>107</v>
      </c>
      <c r="D96" s="5" t="s">
        <v>2122</v>
      </c>
      <c r="E96" s="5" t="s">
        <v>2123</v>
      </c>
      <c r="F96" s="5" t="s">
        <v>2124</v>
      </c>
      <c r="G96" s="5" t="s">
        <v>2066</v>
      </c>
      <c r="H96" s="5" t="s">
        <v>2125</v>
      </c>
      <c r="J96" s="5" t="s">
        <v>2329</v>
      </c>
    </row>
    <row r="97" spans="1:10">
      <c r="A97" s="5">
        <v>96</v>
      </c>
      <c r="B97" s="5" t="s">
        <v>1713</v>
      </c>
      <c r="C97" s="5" t="s">
        <v>107</v>
      </c>
      <c r="D97" s="5" t="s">
        <v>2126</v>
      </c>
      <c r="E97" s="5" t="s">
        <v>2127</v>
      </c>
      <c r="F97" s="5" t="s">
        <v>2128</v>
      </c>
      <c r="G97" s="5" t="s">
        <v>2066</v>
      </c>
      <c r="H97" s="5" t="s">
        <v>2129</v>
      </c>
      <c r="J97" s="5" t="s">
        <v>2329</v>
      </c>
    </row>
    <row r="98" spans="1:10">
      <c r="A98" s="5">
        <v>97</v>
      </c>
      <c r="B98" s="5" t="s">
        <v>1713</v>
      </c>
      <c r="C98" s="5" t="s">
        <v>107</v>
      </c>
      <c r="D98" s="5" t="s">
        <v>2130</v>
      </c>
      <c r="E98" s="5" t="s">
        <v>2131</v>
      </c>
      <c r="F98" s="5" t="s">
        <v>2132</v>
      </c>
      <c r="G98" s="5" t="s">
        <v>2016</v>
      </c>
      <c r="H98" s="5" t="s">
        <v>2133</v>
      </c>
      <c r="J98" s="5" t="s">
        <v>2329</v>
      </c>
    </row>
    <row r="99" spans="1:10">
      <c r="A99" s="5">
        <v>98</v>
      </c>
      <c r="B99" s="5" t="s">
        <v>1713</v>
      </c>
      <c r="C99" s="5" t="s">
        <v>107</v>
      </c>
      <c r="D99" s="5" t="s">
        <v>2134</v>
      </c>
      <c r="E99" s="5" t="s">
        <v>2135</v>
      </c>
      <c r="F99" s="5" t="s">
        <v>2136</v>
      </c>
      <c r="G99" s="5" t="s">
        <v>2137</v>
      </c>
      <c r="H99" s="5" t="s">
        <v>2138</v>
      </c>
      <c r="J99" s="5" t="s">
        <v>2329</v>
      </c>
    </row>
    <row r="100" spans="1:10">
      <c r="A100" s="5">
        <v>99</v>
      </c>
      <c r="B100" s="5" t="s">
        <v>1713</v>
      </c>
      <c r="C100" s="5" t="s">
        <v>107</v>
      </c>
      <c r="D100" s="5" t="s">
        <v>2139</v>
      </c>
      <c r="E100" s="5" t="s">
        <v>2140</v>
      </c>
      <c r="F100" s="5" t="s">
        <v>2141</v>
      </c>
      <c r="G100" s="5" t="s">
        <v>1721</v>
      </c>
      <c r="H100" s="5" t="s">
        <v>2142</v>
      </c>
      <c r="J100" s="5" t="s">
        <v>2329</v>
      </c>
    </row>
    <row r="101" spans="1:10">
      <c r="A101" s="5">
        <v>100</v>
      </c>
      <c r="B101" s="5" t="s">
        <v>1713</v>
      </c>
      <c r="C101" s="5" t="s">
        <v>107</v>
      </c>
      <c r="D101" s="5" t="s">
        <v>2143</v>
      </c>
      <c r="E101" s="5" t="s">
        <v>2144</v>
      </c>
      <c r="F101" s="5" t="s">
        <v>2145</v>
      </c>
      <c r="G101" s="5" t="s">
        <v>1771</v>
      </c>
      <c r="H101" s="5" t="s">
        <v>2146</v>
      </c>
      <c r="J101" s="5" t="s">
        <v>2329</v>
      </c>
    </row>
    <row r="102" spans="1:10">
      <c r="A102" s="5">
        <v>101</v>
      </c>
      <c r="B102" s="5" t="s">
        <v>1713</v>
      </c>
      <c r="C102" s="5" t="s">
        <v>107</v>
      </c>
      <c r="D102" s="5" t="s">
        <v>2147</v>
      </c>
      <c r="E102" s="5" t="s">
        <v>2148</v>
      </c>
      <c r="F102" s="5" t="s">
        <v>2149</v>
      </c>
      <c r="G102" s="5" t="s">
        <v>1941</v>
      </c>
      <c r="J102" s="5" t="s">
        <v>2329</v>
      </c>
    </row>
    <row r="103" spans="1:10">
      <c r="A103" s="5">
        <v>102</v>
      </c>
      <c r="B103" s="5" t="s">
        <v>1713</v>
      </c>
      <c r="C103" s="5" t="s">
        <v>107</v>
      </c>
      <c r="D103" s="5" t="s">
        <v>2150</v>
      </c>
      <c r="E103" s="5" t="s">
        <v>2151</v>
      </c>
      <c r="F103" s="5" t="s">
        <v>2152</v>
      </c>
      <c r="G103" s="5" t="s">
        <v>1886</v>
      </c>
      <c r="H103" s="5" t="s">
        <v>2153</v>
      </c>
      <c r="J103" s="5" t="s">
        <v>2329</v>
      </c>
    </row>
    <row r="104" spans="1:10">
      <c r="A104" s="5">
        <v>103</v>
      </c>
      <c r="B104" s="5" t="s">
        <v>1713</v>
      </c>
      <c r="C104" s="5" t="s">
        <v>107</v>
      </c>
      <c r="D104" s="5" t="s">
        <v>2154</v>
      </c>
      <c r="E104" s="5" t="s">
        <v>2155</v>
      </c>
      <c r="F104" s="5" t="s">
        <v>2156</v>
      </c>
      <c r="G104" s="5" t="s">
        <v>1812</v>
      </c>
      <c r="H104" s="5" t="s">
        <v>2157</v>
      </c>
      <c r="J104" s="5" t="s">
        <v>2329</v>
      </c>
    </row>
    <row r="105" spans="1:10">
      <c r="A105" s="5">
        <v>104</v>
      </c>
      <c r="B105" s="5" t="s">
        <v>1713</v>
      </c>
      <c r="C105" s="5" t="s">
        <v>107</v>
      </c>
      <c r="D105" s="5" t="s">
        <v>2158</v>
      </c>
      <c r="E105" s="5" t="s">
        <v>2159</v>
      </c>
      <c r="F105" s="5" t="s">
        <v>2160</v>
      </c>
      <c r="G105" s="5" t="s">
        <v>1886</v>
      </c>
      <c r="H105" s="5" t="s">
        <v>2161</v>
      </c>
      <c r="J105" s="5" t="s">
        <v>2329</v>
      </c>
    </row>
    <row r="106" spans="1:10">
      <c r="A106" s="5">
        <v>105</v>
      </c>
      <c r="B106" s="5" t="s">
        <v>1713</v>
      </c>
      <c r="C106" s="5" t="s">
        <v>107</v>
      </c>
      <c r="D106" s="5" t="s">
        <v>2162</v>
      </c>
      <c r="E106" s="5" t="s">
        <v>2163</v>
      </c>
      <c r="F106" s="5" t="s">
        <v>2164</v>
      </c>
      <c r="G106" s="5" t="s">
        <v>1974</v>
      </c>
      <c r="H106" s="5" t="s">
        <v>2165</v>
      </c>
      <c r="J106" s="5" t="s">
        <v>2329</v>
      </c>
    </row>
    <row r="107" spans="1:10">
      <c r="A107" s="5">
        <v>106</v>
      </c>
      <c r="B107" s="5" t="s">
        <v>1713</v>
      </c>
      <c r="C107" s="5" t="s">
        <v>107</v>
      </c>
      <c r="D107" s="5" t="s">
        <v>2166</v>
      </c>
      <c r="E107" s="5" t="s">
        <v>2167</v>
      </c>
      <c r="F107" s="5" t="s">
        <v>2168</v>
      </c>
      <c r="G107" s="5" t="s">
        <v>2169</v>
      </c>
      <c r="H107" s="5" t="s">
        <v>2170</v>
      </c>
      <c r="J107" s="5" t="s">
        <v>2329</v>
      </c>
    </row>
    <row r="108" spans="1:10">
      <c r="A108" s="5">
        <v>107</v>
      </c>
      <c r="B108" s="5" t="s">
        <v>1713</v>
      </c>
      <c r="C108" s="5" t="s">
        <v>107</v>
      </c>
      <c r="D108" s="5" t="s">
        <v>2171</v>
      </c>
      <c r="E108" s="5" t="s">
        <v>2172</v>
      </c>
      <c r="F108" s="5" t="s">
        <v>2173</v>
      </c>
      <c r="G108" s="5" t="s">
        <v>2095</v>
      </c>
      <c r="J108" s="5" t="s">
        <v>2329</v>
      </c>
    </row>
    <row r="109" spans="1:10">
      <c r="A109" s="5">
        <v>108</v>
      </c>
      <c r="B109" s="5" t="s">
        <v>1713</v>
      </c>
      <c r="C109" s="5" t="s">
        <v>107</v>
      </c>
      <c r="D109" s="5" t="s">
        <v>2174</v>
      </c>
      <c r="E109" s="5" t="s">
        <v>2175</v>
      </c>
      <c r="F109" s="5" t="s">
        <v>2176</v>
      </c>
      <c r="G109" s="5" t="s">
        <v>2177</v>
      </c>
      <c r="J109" s="5" t="s">
        <v>2329</v>
      </c>
    </row>
    <row r="110" spans="1:10">
      <c r="A110" s="5">
        <v>109</v>
      </c>
      <c r="B110" s="5" t="s">
        <v>1713</v>
      </c>
      <c r="C110" s="5" t="s">
        <v>107</v>
      </c>
      <c r="D110" s="5" t="s">
        <v>2178</v>
      </c>
      <c r="E110" s="5" t="s">
        <v>2179</v>
      </c>
      <c r="F110" s="5" t="s">
        <v>2180</v>
      </c>
      <c r="G110" s="5" t="s">
        <v>1876</v>
      </c>
      <c r="H110" s="5" t="s">
        <v>2181</v>
      </c>
      <c r="J110" s="5" t="s">
        <v>2329</v>
      </c>
    </row>
    <row r="111" spans="1:10">
      <c r="A111" s="5">
        <v>110</v>
      </c>
      <c r="B111" s="5" t="s">
        <v>1713</v>
      </c>
      <c r="C111" s="5" t="s">
        <v>107</v>
      </c>
      <c r="D111" s="5" t="s">
        <v>2182</v>
      </c>
      <c r="E111" s="5" t="s">
        <v>2183</v>
      </c>
      <c r="F111" s="5" t="s">
        <v>2184</v>
      </c>
      <c r="G111" s="5" t="s">
        <v>1798</v>
      </c>
      <c r="H111" s="5" t="s">
        <v>2185</v>
      </c>
      <c r="J111" s="5" t="s">
        <v>2329</v>
      </c>
    </row>
    <row r="112" spans="1:10">
      <c r="A112" s="5">
        <v>111</v>
      </c>
      <c r="B112" s="5" t="s">
        <v>1713</v>
      </c>
      <c r="C112" s="5" t="s">
        <v>107</v>
      </c>
      <c r="D112" s="5" t="s">
        <v>2186</v>
      </c>
      <c r="E112" s="5" t="s">
        <v>2187</v>
      </c>
      <c r="F112" s="5" t="s">
        <v>2188</v>
      </c>
      <c r="G112" s="5" t="s">
        <v>1857</v>
      </c>
      <c r="H112" s="5" t="s">
        <v>2189</v>
      </c>
      <c r="J112" s="5" t="s">
        <v>2329</v>
      </c>
    </row>
    <row r="113" spans="1:10">
      <c r="A113" s="5">
        <v>112</v>
      </c>
      <c r="B113" s="5" t="s">
        <v>1713</v>
      </c>
      <c r="C113" s="5" t="s">
        <v>107</v>
      </c>
      <c r="D113" s="5" t="s">
        <v>2190</v>
      </c>
      <c r="E113" s="5" t="s">
        <v>2191</v>
      </c>
      <c r="F113" s="5" t="s">
        <v>2192</v>
      </c>
      <c r="G113" s="5" t="s">
        <v>1857</v>
      </c>
      <c r="H113" s="5" t="s">
        <v>2193</v>
      </c>
      <c r="J113" s="5" t="s">
        <v>2329</v>
      </c>
    </row>
    <row r="114" spans="1:10">
      <c r="A114" s="5">
        <v>113</v>
      </c>
      <c r="B114" s="5" t="s">
        <v>1713</v>
      </c>
      <c r="C114" s="5" t="s">
        <v>107</v>
      </c>
      <c r="D114" s="5" t="s">
        <v>2194</v>
      </c>
      <c r="E114" s="5" t="s">
        <v>2195</v>
      </c>
      <c r="F114" s="5" t="s">
        <v>2196</v>
      </c>
      <c r="G114" s="5" t="s">
        <v>2137</v>
      </c>
      <c r="H114" s="5" t="s">
        <v>2197</v>
      </c>
      <c r="J114" s="5" t="s">
        <v>2329</v>
      </c>
    </row>
    <row r="115" spans="1:10">
      <c r="A115" s="5">
        <v>114</v>
      </c>
      <c r="B115" s="5" t="s">
        <v>1713</v>
      </c>
      <c r="C115" s="5" t="s">
        <v>107</v>
      </c>
      <c r="D115" s="5" t="s">
        <v>2198</v>
      </c>
      <c r="E115" s="5" t="s">
        <v>2199</v>
      </c>
      <c r="F115" s="5" t="s">
        <v>2200</v>
      </c>
      <c r="G115" s="5" t="s">
        <v>1798</v>
      </c>
      <c r="H115" s="5" t="s">
        <v>2201</v>
      </c>
      <c r="J115" s="5" t="s">
        <v>2329</v>
      </c>
    </row>
    <row r="116" spans="1:10">
      <c r="A116" s="5">
        <v>115</v>
      </c>
      <c r="B116" s="5" t="s">
        <v>1713</v>
      </c>
      <c r="C116" s="5" t="s">
        <v>107</v>
      </c>
      <c r="D116" s="5" t="s">
        <v>2202</v>
      </c>
      <c r="E116" s="5" t="s">
        <v>2203</v>
      </c>
      <c r="F116" s="5" t="s">
        <v>2204</v>
      </c>
      <c r="G116" s="5" t="s">
        <v>1717</v>
      </c>
      <c r="J116" s="5" t="s">
        <v>2329</v>
      </c>
    </row>
    <row r="117" spans="1:10">
      <c r="A117" s="5">
        <v>116</v>
      </c>
      <c r="B117" s="5" t="s">
        <v>1713</v>
      </c>
      <c r="C117" s="5" t="s">
        <v>107</v>
      </c>
      <c r="D117" s="5" t="s">
        <v>2205</v>
      </c>
      <c r="E117" s="5" t="s">
        <v>2206</v>
      </c>
      <c r="F117" s="5" t="s">
        <v>2207</v>
      </c>
      <c r="G117" s="5" t="s">
        <v>1798</v>
      </c>
      <c r="H117" s="5" t="s">
        <v>2208</v>
      </c>
      <c r="J117" s="5" t="s">
        <v>2329</v>
      </c>
    </row>
    <row r="118" spans="1:10">
      <c r="A118" s="5">
        <v>117</v>
      </c>
      <c r="B118" s="5" t="s">
        <v>1713</v>
      </c>
      <c r="C118" s="5" t="s">
        <v>107</v>
      </c>
      <c r="D118" s="5" t="s">
        <v>2209</v>
      </c>
      <c r="E118" s="5" t="s">
        <v>2210</v>
      </c>
      <c r="F118" s="5" t="s">
        <v>2211</v>
      </c>
      <c r="G118" s="5" t="s">
        <v>1886</v>
      </c>
      <c r="H118" s="5" t="s">
        <v>2212</v>
      </c>
      <c r="J118" s="5" t="s">
        <v>2329</v>
      </c>
    </row>
    <row r="119" spans="1:10">
      <c r="A119" s="5">
        <v>118</v>
      </c>
      <c r="B119" s="5" t="s">
        <v>1713</v>
      </c>
      <c r="C119" s="5" t="s">
        <v>107</v>
      </c>
      <c r="D119" s="5" t="s">
        <v>2213</v>
      </c>
      <c r="E119" s="5" t="s">
        <v>2214</v>
      </c>
      <c r="F119" s="5" t="s">
        <v>2215</v>
      </c>
      <c r="G119" s="5" t="s">
        <v>2216</v>
      </c>
      <c r="H119" s="5" t="s">
        <v>2217</v>
      </c>
      <c r="J119" s="5" t="s">
        <v>2329</v>
      </c>
    </row>
    <row r="120" spans="1:10">
      <c r="A120" s="5">
        <v>119</v>
      </c>
      <c r="B120" s="5" t="s">
        <v>1713</v>
      </c>
      <c r="C120" s="5" t="s">
        <v>107</v>
      </c>
      <c r="D120" s="5" t="s">
        <v>2218</v>
      </c>
      <c r="E120" s="5" t="s">
        <v>2219</v>
      </c>
      <c r="F120" s="5" t="s">
        <v>2220</v>
      </c>
      <c r="G120" s="5" t="s">
        <v>2066</v>
      </c>
      <c r="J120" s="5" t="s">
        <v>2329</v>
      </c>
    </row>
    <row r="121" spans="1:10">
      <c r="A121" s="5">
        <v>120</v>
      </c>
      <c r="B121" s="5" t="s">
        <v>1713</v>
      </c>
      <c r="C121" s="5" t="s">
        <v>107</v>
      </c>
      <c r="D121" s="5" t="s">
        <v>2221</v>
      </c>
      <c r="E121" s="5" t="s">
        <v>2222</v>
      </c>
      <c r="F121" s="5" t="s">
        <v>2223</v>
      </c>
      <c r="G121" s="5" t="s">
        <v>1886</v>
      </c>
      <c r="H121" s="5" t="s">
        <v>2224</v>
      </c>
      <c r="J121" s="5" t="s">
        <v>2329</v>
      </c>
    </row>
    <row r="122" spans="1:10">
      <c r="A122" s="5">
        <v>121</v>
      </c>
      <c r="B122" s="5" t="s">
        <v>1713</v>
      </c>
      <c r="C122" s="5" t="s">
        <v>107</v>
      </c>
      <c r="D122" s="5" t="s">
        <v>2225</v>
      </c>
      <c r="E122" s="5" t="s">
        <v>2226</v>
      </c>
      <c r="F122" s="5" t="s">
        <v>2227</v>
      </c>
      <c r="G122" s="5" t="s">
        <v>1932</v>
      </c>
      <c r="H122" s="5" t="s">
        <v>1945</v>
      </c>
      <c r="J122" s="5" t="s">
        <v>2329</v>
      </c>
    </row>
    <row r="123" spans="1:10">
      <c r="A123" s="5">
        <v>122</v>
      </c>
      <c r="B123" s="5" t="s">
        <v>1713</v>
      </c>
      <c r="C123" s="5" t="s">
        <v>107</v>
      </c>
      <c r="D123" s="5" t="s">
        <v>2228</v>
      </c>
      <c r="E123" s="5" t="s">
        <v>2229</v>
      </c>
      <c r="F123" s="5" t="s">
        <v>2230</v>
      </c>
      <c r="G123" s="5" t="s">
        <v>2231</v>
      </c>
      <c r="H123" s="5" t="s">
        <v>2142</v>
      </c>
      <c r="J123" s="5" t="s">
        <v>2329</v>
      </c>
    </row>
    <row r="124" spans="1:10">
      <c r="A124" s="5">
        <v>123</v>
      </c>
      <c r="B124" s="5" t="s">
        <v>1713</v>
      </c>
      <c r="C124" s="5" t="s">
        <v>107</v>
      </c>
      <c r="D124" s="5" t="s">
        <v>2232</v>
      </c>
      <c r="E124" s="5" t="s">
        <v>2233</v>
      </c>
      <c r="F124" s="5" t="s">
        <v>2234</v>
      </c>
      <c r="G124" s="5" t="s">
        <v>1721</v>
      </c>
      <c r="H124" s="5" t="s">
        <v>2142</v>
      </c>
      <c r="J124" s="5" t="s">
        <v>2329</v>
      </c>
    </row>
    <row r="125" spans="1:10">
      <c r="A125" s="5">
        <v>124</v>
      </c>
      <c r="B125" s="5" t="s">
        <v>1713</v>
      </c>
      <c r="C125" s="5" t="s">
        <v>107</v>
      </c>
      <c r="D125" s="5" t="s">
        <v>2235</v>
      </c>
      <c r="E125" s="5" t="s">
        <v>2236</v>
      </c>
      <c r="F125" s="5" t="s">
        <v>2237</v>
      </c>
      <c r="G125" s="5" t="s">
        <v>1798</v>
      </c>
      <c r="H125" s="5" t="s">
        <v>2238</v>
      </c>
      <c r="J125" s="5" t="s">
        <v>2329</v>
      </c>
    </row>
    <row r="126" spans="1:10">
      <c r="A126" s="5">
        <v>125</v>
      </c>
      <c r="B126" s="5" t="s">
        <v>1713</v>
      </c>
      <c r="C126" s="5" t="s">
        <v>107</v>
      </c>
      <c r="D126" s="5" t="s">
        <v>2239</v>
      </c>
      <c r="E126" s="5" t="s">
        <v>2240</v>
      </c>
      <c r="F126" s="5" t="s">
        <v>2241</v>
      </c>
      <c r="G126" s="5" t="s">
        <v>1798</v>
      </c>
      <c r="H126" s="5" t="s">
        <v>2242</v>
      </c>
      <c r="J126" s="5" t="s">
        <v>2329</v>
      </c>
    </row>
    <row r="127" spans="1:10">
      <c r="A127" s="5">
        <v>126</v>
      </c>
      <c r="B127" s="5" t="s">
        <v>1713</v>
      </c>
      <c r="C127" s="5" t="s">
        <v>107</v>
      </c>
      <c r="D127" s="5" t="s">
        <v>2243</v>
      </c>
      <c r="E127" s="5" t="s">
        <v>2244</v>
      </c>
      <c r="F127" s="5" t="s">
        <v>2245</v>
      </c>
      <c r="G127" s="5" t="s">
        <v>1999</v>
      </c>
      <c r="H127" s="5" t="s">
        <v>2246</v>
      </c>
      <c r="J127" s="5" t="s">
        <v>2329</v>
      </c>
    </row>
    <row r="128" spans="1:10">
      <c r="A128" s="5">
        <v>127</v>
      </c>
      <c r="B128" s="5" t="s">
        <v>1713</v>
      </c>
      <c r="C128" s="5" t="s">
        <v>107</v>
      </c>
      <c r="D128" s="5" t="s">
        <v>2247</v>
      </c>
      <c r="E128" s="5" t="s">
        <v>2248</v>
      </c>
      <c r="F128" s="5" t="s">
        <v>2249</v>
      </c>
      <c r="G128" s="5" t="s">
        <v>1911</v>
      </c>
      <c r="H128" s="5" t="s">
        <v>2250</v>
      </c>
      <c r="J128" s="5" t="s">
        <v>2329</v>
      </c>
    </row>
    <row r="129" spans="1:10">
      <c r="A129" s="5">
        <v>128</v>
      </c>
      <c r="B129" s="5" t="s">
        <v>1713</v>
      </c>
      <c r="C129" s="5" t="s">
        <v>107</v>
      </c>
      <c r="D129" s="5" t="s">
        <v>2251</v>
      </c>
      <c r="E129" s="5" t="s">
        <v>2252</v>
      </c>
      <c r="F129" s="5" t="s">
        <v>2253</v>
      </c>
      <c r="G129" s="5" t="s">
        <v>1798</v>
      </c>
      <c r="H129" s="5" t="s">
        <v>2238</v>
      </c>
      <c r="J129" s="5" t="s">
        <v>2329</v>
      </c>
    </row>
    <row r="130" spans="1:10">
      <c r="A130" s="5">
        <v>129</v>
      </c>
      <c r="B130" s="5" t="s">
        <v>1713</v>
      </c>
      <c r="C130" s="5" t="s">
        <v>107</v>
      </c>
      <c r="D130" s="5" t="s">
        <v>2254</v>
      </c>
      <c r="E130" s="5" t="s">
        <v>2255</v>
      </c>
      <c r="F130" s="5" t="s">
        <v>2256</v>
      </c>
      <c r="G130" s="5" t="s">
        <v>2231</v>
      </c>
      <c r="H130" s="5" t="s">
        <v>2257</v>
      </c>
      <c r="J130" s="5" t="s">
        <v>2329</v>
      </c>
    </row>
    <row r="131" spans="1:10">
      <c r="A131" s="5">
        <v>130</v>
      </c>
      <c r="B131" s="5" t="s">
        <v>1713</v>
      </c>
      <c r="C131" s="5" t="s">
        <v>107</v>
      </c>
      <c r="D131" s="5" t="s">
        <v>2258</v>
      </c>
      <c r="E131" s="5" t="s">
        <v>2259</v>
      </c>
      <c r="F131" s="5" t="s">
        <v>2260</v>
      </c>
      <c r="G131" s="5" t="s">
        <v>1886</v>
      </c>
      <c r="H131" s="5" t="s">
        <v>2261</v>
      </c>
      <c r="J131" s="5" t="s">
        <v>2329</v>
      </c>
    </row>
    <row r="132" spans="1:10">
      <c r="A132" s="5">
        <v>131</v>
      </c>
      <c r="B132" s="5" t="s">
        <v>1713</v>
      </c>
      <c r="C132" s="5" t="s">
        <v>107</v>
      </c>
      <c r="D132" s="5" t="s">
        <v>2262</v>
      </c>
      <c r="E132" s="5" t="s">
        <v>2263</v>
      </c>
      <c r="F132" s="5" t="s">
        <v>2264</v>
      </c>
      <c r="G132" s="5" t="s">
        <v>2066</v>
      </c>
      <c r="H132" s="5" t="s">
        <v>2265</v>
      </c>
      <c r="J132" s="5" t="s">
        <v>2329</v>
      </c>
    </row>
    <row r="133" spans="1:10">
      <c r="A133" s="5">
        <v>132</v>
      </c>
      <c r="B133" s="5" t="s">
        <v>1713</v>
      </c>
      <c r="C133" s="5" t="s">
        <v>107</v>
      </c>
      <c r="D133" s="5" t="s">
        <v>2266</v>
      </c>
      <c r="E133" s="5" t="s">
        <v>2267</v>
      </c>
      <c r="F133" s="5" t="s">
        <v>2268</v>
      </c>
      <c r="G133" s="5" t="s">
        <v>2066</v>
      </c>
      <c r="H133" s="5" t="s">
        <v>2269</v>
      </c>
      <c r="J133" s="5" t="s">
        <v>2329</v>
      </c>
    </row>
    <row r="134" spans="1:10">
      <c r="A134" s="5">
        <v>133</v>
      </c>
      <c r="B134" s="5" t="s">
        <v>1713</v>
      </c>
      <c r="C134" s="5" t="s">
        <v>107</v>
      </c>
      <c r="D134" s="5" t="s">
        <v>2270</v>
      </c>
      <c r="E134" s="5" t="s">
        <v>2271</v>
      </c>
      <c r="F134" s="5" t="s">
        <v>2272</v>
      </c>
      <c r="G134" s="5" t="s">
        <v>2066</v>
      </c>
      <c r="J134" s="5" t="s">
        <v>2329</v>
      </c>
    </row>
    <row r="135" spans="1:10">
      <c r="A135" s="5">
        <v>134</v>
      </c>
      <c r="B135" s="5" t="s">
        <v>1713</v>
      </c>
      <c r="C135" s="5" t="s">
        <v>107</v>
      </c>
      <c r="D135" s="5" t="s">
        <v>2273</v>
      </c>
      <c r="E135" s="5" t="s">
        <v>2274</v>
      </c>
      <c r="F135" s="5" t="s">
        <v>2275</v>
      </c>
      <c r="G135" s="5" t="s">
        <v>1798</v>
      </c>
      <c r="H135" s="5" t="s">
        <v>2276</v>
      </c>
      <c r="J135" s="5" t="s">
        <v>2329</v>
      </c>
    </row>
    <row r="136" spans="1:10">
      <c r="A136" s="5">
        <v>135</v>
      </c>
      <c r="B136" s="5" t="s">
        <v>1713</v>
      </c>
      <c r="C136" s="5" t="s">
        <v>107</v>
      </c>
      <c r="D136" s="5" t="s">
        <v>2277</v>
      </c>
      <c r="E136" s="5" t="s">
        <v>2278</v>
      </c>
      <c r="F136" s="5" t="s">
        <v>2279</v>
      </c>
      <c r="G136" s="5" t="s">
        <v>2280</v>
      </c>
      <c r="H136" s="5" t="s">
        <v>2281</v>
      </c>
      <c r="J136" s="5" t="s">
        <v>2329</v>
      </c>
    </row>
    <row r="137" spans="1:10">
      <c r="A137" s="5">
        <v>136</v>
      </c>
      <c r="B137" s="5" t="s">
        <v>1713</v>
      </c>
      <c r="C137" s="5" t="s">
        <v>107</v>
      </c>
      <c r="D137" s="5" t="s">
        <v>2282</v>
      </c>
      <c r="E137" s="5" t="s">
        <v>2283</v>
      </c>
      <c r="F137" s="5" t="s">
        <v>2284</v>
      </c>
      <c r="G137" s="5" t="s">
        <v>2285</v>
      </c>
      <c r="H137" s="5" t="s">
        <v>2286</v>
      </c>
      <c r="J137" s="5" t="s">
        <v>2329</v>
      </c>
    </row>
    <row r="138" spans="1:10">
      <c r="A138" s="5">
        <v>137</v>
      </c>
      <c r="B138" s="5" t="s">
        <v>1713</v>
      </c>
      <c r="C138" s="5" t="s">
        <v>107</v>
      </c>
      <c r="D138" s="5" t="s">
        <v>2287</v>
      </c>
      <c r="E138" s="5" t="s">
        <v>2288</v>
      </c>
      <c r="F138" s="5" t="s">
        <v>2289</v>
      </c>
      <c r="G138" s="5" t="s">
        <v>1798</v>
      </c>
      <c r="J138" s="5" t="s">
        <v>2329</v>
      </c>
    </row>
    <row r="139" spans="1:10">
      <c r="A139" s="5">
        <v>138</v>
      </c>
      <c r="B139" s="5" t="s">
        <v>1713</v>
      </c>
      <c r="C139" s="5" t="s">
        <v>107</v>
      </c>
      <c r="D139" s="5" t="s">
        <v>2290</v>
      </c>
      <c r="E139" s="5" t="s">
        <v>2291</v>
      </c>
      <c r="F139" s="5" t="s">
        <v>2292</v>
      </c>
      <c r="G139" s="5" t="s">
        <v>2293</v>
      </c>
      <c r="H139" s="5" t="s">
        <v>2294</v>
      </c>
      <c r="J139" s="5" t="s">
        <v>2329</v>
      </c>
    </row>
    <row r="140" spans="1:10">
      <c r="A140" s="5">
        <v>139</v>
      </c>
      <c r="B140" s="5" t="s">
        <v>1713</v>
      </c>
      <c r="C140" s="5" t="s">
        <v>107</v>
      </c>
      <c r="D140" s="5" t="s">
        <v>2295</v>
      </c>
      <c r="E140" s="5" t="s">
        <v>2296</v>
      </c>
      <c r="F140" s="5" t="s">
        <v>2297</v>
      </c>
      <c r="G140" s="5" t="s">
        <v>2298</v>
      </c>
      <c r="H140" s="5" t="s">
        <v>2299</v>
      </c>
      <c r="J140" s="5" t="s">
        <v>2329</v>
      </c>
    </row>
    <row r="141" spans="1:10">
      <c r="A141" s="5">
        <v>140</v>
      </c>
      <c r="B141" s="5" t="s">
        <v>1713</v>
      </c>
      <c r="C141" s="5" t="s">
        <v>107</v>
      </c>
      <c r="D141" s="5" t="s">
        <v>2300</v>
      </c>
      <c r="E141" s="5" t="s">
        <v>2301</v>
      </c>
      <c r="F141" s="5" t="s">
        <v>2302</v>
      </c>
      <c r="G141" s="5" t="s">
        <v>2303</v>
      </c>
      <c r="H141" s="5" t="s">
        <v>2304</v>
      </c>
      <c r="J141" s="5" t="s">
        <v>2329</v>
      </c>
    </row>
    <row r="142" spans="1:10">
      <c r="A142" s="5">
        <v>141</v>
      </c>
      <c r="B142" s="5" t="s">
        <v>1713</v>
      </c>
      <c r="C142" s="5" t="s">
        <v>107</v>
      </c>
      <c r="D142" s="5" t="s">
        <v>2310</v>
      </c>
      <c r="E142" s="5" t="s">
        <v>2408</v>
      </c>
      <c r="F142" s="5" t="s">
        <v>2311</v>
      </c>
      <c r="G142" s="5" t="s">
        <v>2312</v>
      </c>
      <c r="J142" s="5" t="s">
        <v>2329</v>
      </c>
    </row>
    <row r="143" spans="1:10">
      <c r="A143" s="5">
        <v>142</v>
      </c>
      <c r="B143" s="5" t="s">
        <v>1713</v>
      </c>
      <c r="C143" s="5" t="s">
        <v>107</v>
      </c>
      <c r="D143" s="5" t="s">
        <v>2305</v>
      </c>
      <c r="E143" s="5" t="s">
        <v>2306</v>
      </c>
      <c r="F143" s="5" t="s">
        <v>2307</v>
      </c>
      <c r="G143" s="5" t="s">
        <v>2308</v>
      </c>
      <c r="H143" s="5" t="s">
        <v>2309</v>
      </c>
      <c r="J143" s="5" t="s">
        <v>2329</v>
      </c>
    </row>
    <row r="144" spans="1:10">
      <c r="A144" s="5">
        <v>143</v>
      </c>
      <c r="B144" s="5" t="s">
        <v>1713</v>
      </c>
      <c r="C144" s="5" t="s">
        <v>107</v>
      </c>
      <c r="D144" s="5" t="s">
        <v>2313</v>
      </c>
      <c r="E144" s="5" t="s">
        <v>2314</v>
      </c>
      <c r="F144" s="5" t="s">
        <v>2315</v>
      </c>
      <c r="G144" s="5" t="s">
        <v>1886</v>
      </c>
      <c r="J144" s="5" t="s">
        <v>2329</v>
      </c>
    </row>
    <row r="145" spans="1:10">
      <c r="A145" s="5">
        <v>144</v>
      </c>
      <c r="B145" s="5" t="s">
        <v>1713</v>
      </c>
      <c r="C145" s="5" t="s">
        <v>107</v>
      </c>
      <c r="D145" s="5" t="s">
        <v>2316</v>
      </c>
      <c r="E145" s="5" t="s">
        <v>2317</v>
      </c>
      <c r="F145" s="5" t="s">
        <v>2318</v>
      </c>
      <c r="G145" s="5" t="s">
        <v>2319</v>
      </c>
      <c r="H145" s="5" t="s">
        <v>2320</v>
      </c>
      <c r="J145" s="5" t="s">
        <v>2329</v>
      </c>
    </row>
    <row r="146" spans="1:10">
      <c r="A146" s="5">
        <v>145</v>
      </c>
      <c r="B146" s="5" t="s">
        <v>1713</v>
      </c>
      <c r="C146" s="5" t="s">
        <v>107</v>
      </c>
      <c r="D146" s="5" t="s">
        <v>2321</v>
      </c>
      <c r="E146" s="5" t="s">
        <v>2322</v>
      </c>
      <c r="F146" s="5" t="s">
        <v>2323</v>
      </c>
      <c r="G146" s="5" t="s">
        <v>2324</v>
      </c>
      <c r="J146" s="5" t="s">
        <v>2329</v>
      </c>
    </row>
    <row r="147" spans="1:10">
      <c r="A147" s="5">
        <v>146</v>
      </c>
      <c r="B147" s="5" t="s">
        <v>1713</v>
      </c>
      <c r="C147" s="5" t="s">
        <v>107</v>
      </c>
      <c r="D147" s="5" t="s">
        <v>2325</v>
      </c>
      <c r="E147" s="5" t="s">
        <v>2326</v>
      </c>
      <c r="F147" s="5" t="s">
        <v>1740</v>
      </c>
      <c r="G147" s="5" t="s">
        <v>2327</v>
      </c>
      <c r="H147" s="5" t="s">
        <v>2328</v>
      </c>
      <c r="J147" s="5" t="s">
        <v>2329</v>
      </c>
    </row>
  </sheetData>
  <sheetProtection formatColumns="0" formatRows="0"/>
  <phoneticPr fontId="13"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G12" sqref="G12"/>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3" t="s">
        <v>711</v>
      </c>
      <c r="E5" s="1164"/>
      <c r="F5" s="1164"/>
      <c r="G5" s="1164"/>
      <c r="H5" s="1164"/>
      <c r="I5" s="1164"/>
      <c r="J5" s="1165"/>
      <c r="K5" s="437"/>
      <c r="L5" s="176"/>
      <c r="M5" s="176"/>
      <c r="N5" s="176"/>
      <c r="O5" s="176"/>
      <c r="P5" s="176"/>
      <c r="Q5" s="176"/>
      <c r="R5" s="176"/>
      <c r="S5" s="568"/>
      <c r="T5" s="568"/>
      <c r="U5" s="568"/>
      <c r="V5" s="568"/>
      <c r="W5" s="176"/>
    </row>
    <row r="6" spans="1:24" s="470" customFormat="1" ht="3" customHeight="1">
      <c r="A6" s="312"/>
      <c r="B6" s="312"/>
      <c r="D6" s="1181"/>
      <c r="E6" s="1182"/>
      <c r="F6" s="1182"/>
      <c r="G6" s="1182"/>
      <c r="H6" s="1182"/>
      <c r="I6" s="1182"/>
      <c r="J6" s="1183"/>
      <c r="S6" s="646"/>
      <c r="T6" s="646"/>
      <c r="U6" s="646"/>
      <c r="V6" s="646"/>
    </row>
    <row r="7" spans="1:24" s="470" customFormat="1" ht="5.25" hidden="1" customHeight="1">
      <c r="A7" s="312"/>
      <c r="B7" s="312"/>
      <c r="E7" s="1184"/>
      <c r="F7" s="1184"/>
      <c r="G7" s="1172"/>
      <c r="H7" s="1172"/>
      <c r="I7" s="1172"/>
      <c r="J7" s="1172"/>
      <c r="S7" s="646"/>
      <c r="T7" s="646"/>
      <c r="U7" s="646"/>
      <c r="V7" s="646"/>
    </row>
    <row r="8" spans="1:24" s="470" customFormat="1" ht="5.25" hidden="1" customHeight="1">
      <c r="A8" s="312"/>
      <c r="B8" s="312"/>
      <c r="E8" s="1184"/>
      <c r="F8" s="1184"/>
      <c r="G8" s="1172"/>
      <c r="H8" s="1172"/>
      <c r="I8" s="1172"/>
      <c r="J8" s="1172"/>
      <c r="S8" s="646"/>
      <c r="T8" s="646"/>
      <c r="U8" s="646"/>
      <c r="V8" s="646"/>
    </row>
    <row r="9" spans="1:24" s="470" customFormat="1" ht="5.25" hidden="1" customHeight="1">
      <c r="A9" s="312"/>
      <c r="B9" s="312"/>
      <c r="E9" s="1184"/>
      <c r="F9" s="1184"/>
      <c r="G9" s="1172"/>
      <c r="H9" s="1172"/>
      <c r="I9" s="1172"/>
      <c r="J9" s="1172"/>
      <c r="S9" s="646"/>
      <c r="T9" s="646"/>
      <c r="U9" s="646"/>
      <c r="V9" s="646"/>
    </row>
    <row r="10" spans="1:24" s="646" customFormat="1" ht="5.25" hidden="1">
      <c r="A10" s="312"/>
      <c r="B10" s="312"/>
      <c r="E10" s="1185"/>
      <c r="F10" s="1185"/>
      <c r="G10" s="841"/>
      <c r="H10" s="466"/>
      <c r="I10" s="794"/>
      <c r="J10" s="794"/>
    </row>
    <row r="11" spans="1:24" s="159" customFormat="1" ht="18.75" customHeight="1">
      <c r="A11" s="312"/>
      <c r="B11" s="312"/>
      <c r="D11" s="152"/>
      <c r="E11" s="1186" t="s">
        <v>718</v>
      </c>
      <c r="F11" s="1186"/>
      <c r="G11" s="1124" t="s">
        <v>84</v>
      </c>
      <c r="H11" s="468"/>
      <c r="I11" s="166"/>
      <c r="J11" s="152"/>
      <c r="K11" s="153"/>
      <c r="L11" s="152"/>
      <c r="M11" s="152"/>
      <c r="N11" s="153"/>
      <c r="O11" s="153"/>
      <c r="P11" s="152"/>
      <c r="Q11" s="152"/>
      <c r="R11" s="153"/>
      <c r="S11" s="554"/>
      <c r="T11" s="553"/>
      <c r="U11" s="553"/>
      <c r="V11" s="554"/>
    </row>
    <row r="12" spans="1:24" s="470" customFormat="1" ht="18.75">
      <c r="A12" s="312"/>
      <c r="B12" s="312"/>
      <c r="E12" s="1186" t="s">
        <v>719</v>
      </c>
      <c r="F12" s="1186"/>
      <c r="G12" s="1124" t="s">
        <v>84</v>
      </c>
      <c r="H12" s="468"/>
      <c r="I12" s="466"/>
      <c r="J12" s="469"/>
      <c r="K12" s="465"/>
      <c r="L12" s="465"/>
      <c r="M12" s="465"/>
      <c r="N12" s="464"/>
      <c r="O12" s="465"/>
      <c r="P12" s="465"/>
      <c r="Q12" s="465"/>
      <c r="R12" s="464"/>
      <c r="S12" s="645"/>
      <c r="T12" s="645"/>
      <c r="U12" s="645"/>
      <c r="V12" s="644"/>
    </row>
    <row r="13" spans="1:24" s="470" customFormat="1" ht="5.25" hidden="1" customHeight="1">
      <c r="A13" s="312"/>
      <c r="B13" s="312"/>
      <c r="E13" s="1180"/>
      <c r="F13" s="1180"/>
      <c r="G13" s="467"/>
      <c r="H13" s="466"/>
      <c r="I13" s="465"/>
      <c r="J13" s="465"/>
      <c r="K13" s="465"/>
      <c r="L13" s="465"/>
      <c r="M13" s="465"/>
      <c r="N13" s="464"/>
      <c r="O13" s="465"/>
      <c r="P13" s="465"/>
      <c r="Q13" s="465"/>
      <c r="R13" s="464"/>
      <c r="S13" s="645"/>
      <c r="T13" s="645"/>
      <c r="U13" s="645"/>
      <c r="V13" s="644"/>
    </row>
    <row r="14" spans="1:24" s="470" customFormat="1" ht="5.25" hidden="1" customHeight="1">
      <c r="A14" s="312"/>
      <c r="B14" s="312"/>
      <c r="S14" s="646"/>
      <c r="T14" s="646"/>
      <c r="U14" s="646"/>
      <c r="V14" s="646"/>
    </row>
    <row r="15" spans="1:24" s="463" customFormat="1" ht="5.25" hidden="1" customHeight="1">
      <c r="A15" s="472"/>
      <c r="B15" s="472"/>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73" t="s">
        <v>91</v>
      </c>
      <c r="E17" s="1173" t="s">
        <v>296</v>
      </c>
      <c r="F17" s="1173" t="s">
        <v>79</v>
      </c>
      <c r="G17" s="1173" t="s">
        <v>438</v>
      </c>
      <c r="H17" s="1173" t="s">
        <v>91</v>
      </c>
      <c r="I17" s="1173"/>
      <c r="J17" s="1173" t="s">
        <v>20</v>
      </c>
      <c r="K17" s="1175" t="s">
        <v>479</v>
      </c>
      <c r="L17" s="1175"/>
      <c r="M17" s="1175"/>
      <c r="N17" s="1175"/>
      <c r="O17" s="1175" t="s">
        <v>709</v>
      </c>
      <c r="P17" s="1175"/>
      <c r="Q17" s="1175"/>
      <c r="R17" s="1175"/>
      <c r="S17" s="1175" t="s">
        <v>710</v>
      </c>
      <c r="T17" s="1175"/>
      <c r="U17" s="1175"/>
      <c r="V17" s="1175"/>
      <c r="W17" s="1173" t="s">
        <v>243</v>
      </c>
    </row>
    <row r="18" spans="1:24" ht="30.75" customHeight="1">
      <c r="D18" s="1173"/>
      <c r="E18" s="1173"/>
      <c r="F18" s="1173"/>
      <c r="G18" s="1173"/>
      <c r="H18" s="1173"/>
      <c r="I18" s="1173"/>
      <c r="J18" s="1173"/>
      <c r="K18" s="115" t="s">
        <v>299</v>
      </c>
      <c r="L18" s="1173" t="s">
        <v>91</v>
      </c>
      <c r="M18" s="1173"/>
      <c r="N18" s="115" t="s">
        <v>229</v>
      </c>
      <c r="O18" s="115" t="s">
        <v>299</v>
      </c>
      <c r="P18" s="1173" t="s">
        <v>91</v>
      </c>
      <c r="Q18" s="1173"/>
      <c r="R18" s="115" t="s">
        <v>229</v>
      </c>
      <c r="S18" s="541" t="s">
        <v>299</v>
      </c>
      <c r="T18" s="1173" t="s">
        <v>91</v>
      </c>
      <c r="U18" s="1173"/>
      <c r="V18" s="541" t="s">
        <v>399</v>
      </c>
      <c r="W18" s="1173"/>
    </row>
    <row r="19" spans="1:24" s="406" customFormat="1" ht="12" customHeight="1">
      <c r="A19" s="405"/>
      <c r="B19" s="405"/>
      <c r="D19" s="42" t="s">
        <v>92</v>
      </c>
      <c r="E19" s="42" t="s">
        <v>48</v>
      </c>
      <c r="F19" s="42" t="s">
        <v>49</v>
      </c>
      <c r="G19" s="42" t="s">
        <v>50</v>
      </c>
      <c r="H19" s="1174" t="s">
        <v>67</v>
      </c>
      <c r="I19" s="1174"/>
      <c r="J19" s="42" t="s">
        <v>68</v>
      </c>
      <c r="K19" s="42" t="s">
        <v>182</v>
      </c>
      <c r="L19" s="1174" t="s">
        <v>183</v>
      </c>
      <c r="M19" s="1174"/>
      <c r="N19" s="42" t="s">
        <v>207</v>
      </c>
      <c r="O19" s="42" t="s">
        <v>208</v>
      </c>
      <c r="P19" s="1174" t="s">
        <v>209</v>
      </c>
      <c r="Q19" s="1174"/>
      <c r="R19" s="42" t="s">
        <v>210</v>
      </c>
      <c r="S19" s="526" t="s">
        <v>209</v>
      </c>
      <c r="T19" s="1174" t="s">
        <v>210</v>
      </c>
      <c r="U19" s="1174"/>
      <c r="V19" s="526" t="s">
        <v>211</v>
      </c>
      <c r="W19" s="42" t="s">
        <v>212</v>
      </c>
    </row>
    <row r="20" spans="1:24" ht="14.25" hidden="1" customHeight="1">
      <c r="C20" s="310"/>
      <c r="D20" s="350">
        <v>0</v>
      </c>
      <c r="E20" s="401"/>
      <c r="F20" s="401"/>
      <c r="G20" s="121"/>
      <c r="H20" s="402"/>
      <c r="I20" s="402"/>
      <c r="J20" s="221"/>
      <c r="K20" s="121"/>
      <c r="L20" s="221"/>
      <c r="M20" s="221"/>
      <c r="N20" s="403"/>
      <c r="O20" s="121"/>
      <c r="P20" s="221"/>
      <c r="Q20" s="221"/>
      <c r="R20" s="404"/>
      <c r="S20" s="543"/>
      <c r="T20" s="593"/>
      <c r="U20" s="593"/>
      <c r="V20" s="630"/>
      <c r="W20" s="121"/>
      <c r="X20" s="175"/>
    </row>
    <row r="21" spans="1:24" s="1104" customFormat="1" ht="17.100000000000001" customHeight="1">
      <c r="A21" s="749">
        <v>5</v>
      </c>
      <c r="C21" s="310"/>
      <c r="D21" s="1176">
        <v>1</v>
      </c>
      <c r="E21" s="1187" t="s">
        <v>614</v>
      </c>
      <c r="F21" s="1191" t="s">
        <v>2386</v>
      </c>
      <c r="G21" s="1194" t="s">
        <v>84</v>
      </c>
      <c r="H21" s="1176"/>
      <c r="I21" s="1176">
        <v>1</v>
      </c>
      <c r="J21" s="1178"/>
      <c r="K21" s="1199" t="s">
        <v>84</v>
      </c>
      <c r="L21" s="1196"/>
      <c r="M21" s="1196" t="s">
        <v>92</v>
      </c>
      <c r="N21" s="1200"/>
      <c r="O21" s="1199" t="s">
        <v>83</v>
      </c>
      <c r="P21" s="1196"/>
      <c r="Q21" s="1196" t="s">
        <v>92</v>
      </c>
      <c r="R21" s="1197" t="s">
        <v>2387</v>
      </c>
      <c r="S21" s="1199" t="s">
        <v>84</v>
      </c>
      <c r="T21" s="1084"/>
      <c r="U21" s="1084" t="s">
        <v>92</v>
      </c>
      <c r="V21" s="1125"/>
      <c r="W21" s="308"/>
    </row>
    <row r="22" spans="1:24" s="1104" customFormat="1" ht="15" customHeight="1">
      <c r="A22" s="749"/>
      <c r="C22" s="748"/>
      <c r="D22" s="1176"/>
      <c r="E22" s="1188"/>
      <c r="F22" s="1192"/>
      <c r="G22" s="1194"/>
      <c r="H22" s="1176"/>
      <c r="I22" s="1176"/>
      <c r="J22" s="1178"/>
      <c r="K22" s="1199"/>
      <c r="L22" s="1196"/>
      <c r="M22" s="1196"/>
      <c r="N22" s="1200"/>
      <c r="O22" s="1199"/>
      <c r="P22" s="1196"/>
      <c r="Q22" s="1196"/>
      <c r="R22" s="1198"/>
      <c r="S22" s="1199"/>
      <c r="T22" s="1086"/>
      <c r="U22" s="745"/>
      <c r="V22" s="746"/>
      <c r="W22" s="747"/>
    </row>
    <row r="23" spans="1:24" s="1104" customFormat="1" ht="17.100000000000001" customHeight="1">
      <c r="A23" s="749"/>
      <c r="C23" s="748"/>
      <c r="D23" s="1177"/>
      <c r="E23" s="1189"/>
      <c r="F23" s="1192"/>
      <c r="G23" s="1195"/>
      <c r="H23" s="1177"/>
      <c r="I23" s="1177"/>
      <c r="J23" s="1179"/>
      <c r="K23" s="1195"/>
      <c r="L23" s="1177"/>
      <c r="M23" s="1177"/>
      <c r="N23" s="1201"/>
      <c r="O23" s="1195"/>
      <c r="P23" s="1116"/>
      <c r="Q23" s="745"/>
      <c r="R23" s="746"/>
      <c r="S23" s="742"/>
      <c r="T23" s="742"/>
      <c r="U23" s="742"/>
      <c r="V23" s="742"/>
      <c r="W23" s="747"/>
    </row>
    <row r="24" spans="1:24" s="1104" customFormat="1" ht="17.100000000000001" customHeight="1">
      <c r="A24" s="749"/>
      <c r="C24" s="748"/>
      <c r="D24" s="1177"/>
      <c r="E24" s="1189"/>
      <c r="F24" s="1192"/>
      <c r="G24" s="1195"/>
      <c r="H24" s="1177"/>
      <c r="I24" s="1177"/>
      <c r="J24" s="1179"/>
      <c r="K24" s="1195"/>
      <c r="L24" s="745"/>
      <c r="M24" s="746"/>
      <c r="N24" s="746"/>
      <c r="O24" s="746"/>
      <c r="P24" s="746"/>
      <c r="Q24" s="746"/>
      <c r="R24" s="746"/>
      <c r="S24" s="742"/>
      <c r="T24" s="742"/>
      <c r="U24" s="742"/>
      <c r="V24" s="742"/>
      <c r="W24" s="747"/>
    </row>
    <row r="25" spans="1:24" s="1104" customFormat="1" ht="15" customHeight="1">
      <c r="A25" s="749"/>
      <c r="C25" s="748"/>
      <c r="D25" s="1177"/>
      <c r="E25" s="1190"/>
      <c r="F25" s="1193"/>
      <c r="G25" s="1195"/>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69" t="s">
        <v>735</v>
      </c>
      <c r="F32" s="1169"/>
      <c r="G32" s="1169"/>
      <c r="H32" s="1169"/>
      <c r="I32" s="1169"/>
      <c r="J32" s="1169"/>
      <c r="K32" s="1169"/>
      <c r="L32" s="1169"/>
      <c r="M32" s="1169"/>
      <c r="N32" s="1169"/>
      <c r="O32" s="1169"/>
      <c r="P32" s="1169"/>
      <c r="Q32" s="1169"/>
      <c r="R32" s="1169"/>
      <c r="S32" s="1169"/>
      <c r="T32" s="1169"/>
      <c r="U32" s="1169"/>
      <c r="V32" s="1169"/>
      <c r="W32" s="1169"/>
    </row>
    <row r="33" spans="5:23" ht="36.950000000000003" customHeight="1">
      <c r="E33" s="1170" t="s">
        <v>737</v>
      </c>
      <c r="F33" s="1171"/>
      <c r="G33" s="1171"/>
      <c r="H33" s="1171"/>
      <c r="I33" s="1171"/>
      <c r="J33" s="1171"/>
      <c r="K33" s="1171"/>
      <c r="L33" s="1171"/>
      <c r="M33" s="1171"/>
      <c r="N33" s="1171"/>
      <c r="O33" s="1171"/>
      <c r="P33" s="1171"/>
      <c r="Q33" s="1171"/>
      <c r="R33" s="1171"/>
      <c r="S33" s="1171"/>
      <c r="T33" s="1171"/>
      <c r="U33" s="1171"/>
      <c r="V33" s="1171"/>
      <c r="W33" s="1171"/>
    </row>
    <row r="34" spans="5:23" ht="17.100000000000001" customHeight="1">
      <c r="E34" s="1170" t="s">
        <v>738</v>
      </c>
      <c r="F34" s="1171"/>
      <c r="G34" s="1171"/>
      <c r="H34" s="1171"/>
      <c r="I34" s="1171"/>
      <c r="J34" s="1171"/>
      <c r="K34" s="1171"/>
      <c r="L34" s="1171"/>
      <c r="M34" s="1171"/>
      <c r="N34" s="1171"/>
      <c r="O34" s="1171"/>
      <c r="P34" s="1171"/>
      <c r="Q34" s="1171"/>
      <c r="R34" s="1171"/>
      <c r="S34" s="1171"/>
      <c r="T34" s="1171"/>
      <c r="U34" s="1171"/>
      <c r="V34" s="1171"/>
      <c r="W34" s="1171"/>
    </row>
    <row r="35" spans="5:23" ht="27" customHeight="1">
      <c r="E35" s="1170" t="s">
        <v>739</v>
      </c>
      <c r="F35" s="1171"/>
      <c r="G35" s="1171"/>
      <c r="H35" s="1171"/>
      <c r="I35" s="1171"/>
      <c r="J35" s="1171"/>
      <c r="K35" s="1171"/>
      <c r="L35" s="1171"/>
      <c r="M35" s="1171"/>
      <c r="N35" s="1171"/>
      <c r="O35" s="1171"/>
      <c r="P35" s="1171"/>
      <c r="Q35" s="1171"/>
      <c r="R35" s="1171"/>
      <c r="S35" s="1171"/>
      <c r="T35" s="1171"/>
      <c r="U35" s="1171"/>
      <c r="V35" s="1171"/>
      <c r="W35" s="1171"/>
    </row>
    <row r="36" spans="5:23" ht="17.100000000000001" customHeight="1">
      <c r="E36" s="1170" t="s">
        <v>740</v>
      </c>
      <c r="F36" s="1171"/>
      <c r="G36" s="1171"/>
      <c r="H36" s="1171"/>
      <c r="I36" s="1171"/>
      <c r="J36" s="1171"/>
      <c r="K36" s="1171"/>
      <c r="L36" s="1171"/>
      <c r="M36" s="1171"/>
      <c r="N36" s="1171"/>
      <c r="O36" s="1171"/>
      <c r="P36" s="1171"/>
      <c r="Q36" s="1171"/>
      <c r="R36" s="1171"/>
      <c r="S36" s="1171"/>
      <c r="T36" s="1171"/>
      <c r="U36" s="1171"/>
      <c r="V36" s="1171"/>
      <c r="W36" s="1171"/>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69" t="s">
        <v>736</v>
      </c>
      <c r="F38" s="1169"/>
      <c r="G38" s="1169"/>
      <c r="H38" s="1169"/>
      <c r="I38" s="1169"/>
      <c r="J38" s="1169"/>
      <c r="K38" s="1169"/>
      <c r="L38" s="1169"/>
      <c r="M38" s="1169"/>
      <c r="N38" s="1169"/>
      <c r="O38" s="1169"/>
      <c r="P38" s="1169"/>
      <c r="Q38" s="1169"/>
      <c r="R38" s="1169"/>
      <c r="S38" s="1169"/>
      <c r="T38" s="1169"/>
      <c r="U38" s="1169"/>
      <c r="V38" s="1169"/>
      <c r="W38" s="1169"/>
    </row>
    <row r="39" spans="5:23" ht="17.100000000000001" customHeight="1">
      <c r="E39" s="1170" t="s">
        <v>741</v>
      </c>
      <c r="F39" s="1171"/>
      <c r="G39" s="1171"/>
      <c r="H39" s="1171"/>
      <c r="I39" s="1171"/>
      <c r="J39" s="1171"/>
      <c r="K39" s="1171"/>
      <c r="L39" s="1171"/>
      <c r="M39" s="1171"/>
      <c r="N39" s="1171"/>
      <c r="O39" s="1171"/>
      <c r="P39" s="1171"/>
      <c r="Q39" s="1171"/>
      <c r="R39" s="1171"/>
      <c r="S39" s="1171"/>
      <c r="T39" s="1171"/>
      <c r="U39" s="1171"/>
      <c r="V39" s="1171"/>
      <c r="W39" s="1171"/>
    </row>
    <row r="40" spans="5:23" ht="17.100000000000001" customHeight="1">
      <c r="E40" s="1170" t="s">
        <v>742</v>
      </c>
      <c r="F40" s="1171"/>
      <c r="G40" s="1171"/>
      <c r="H40" s="1171"/>
      <c r="I40" s="1171"/>
      <c r="J40" s="1171"/>
      <c r="K40" s="1171"/>
      <c r="L40" s="1171"/>
      <c r="M40" s="1171"/>
      <c r="N40" s="1171"/>
      <c r="O40" s="1171"/>
      <c r="P40" s="1171"/>
      <c r="Q40" s="1171"/>
      <c r="R40" s="1171"/>
      <c r="S40" s="1171"/>
      <c r="T40" s="1171"/>
      <c r="U40" s="1171"/>
      <c r="V40" s="1171"/>
      <c r="W40" s="1171"/>
    </row>
  </sheetData>
  <sheetProtection password="FA9C"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476"/>
  <sheetViews>
    <sheetView showGridLines="0" zoomScaleNormal="100" workbookViewId="0"/>
  </sheetViews>
  <sheetFormatPr defaultRowHeight="11.25"/>
  <cols>
    <col min="1" max="1" width="9.140625" style="1057"/>
  </cols>
  <sheetData>
    <row r="1" spans="1:4">
      <c r="A1" s="1057" t="s">
        <v>1689</v>
      </c>
      <c r="B1" t="s">
        <v>514</v>
      </c>
      <c r="C1" t="s">
        <v>515</v>
      </c>
      <c r="D1" t="s">
        <v>1688</v>
      </c>
    </row>
    <row r="2" spans="1:4">
      <c r="A2" s="1057">
        <v>1</v>
      </c>
      <c r="B2" t="s">
        <v>775</v>
      </c>
      <c r="C2" t="s">
        <v>775</v>
      </c>
      <c r="D2" t="s">
        <v>776</v>
      </c>
    </row>
    <row r="3" spans="1:4">
      <c r="A3" s="1057">
        <v>2</v>
      </c>
      <c r="B3" t="s">
        <v>775</v>
      </c>
      <c r="C3" t="s">
        <v>777</v>
      </c>
      <c r="D3" t="s">
        <v>778</v>
      </c>
    </row>
    <row r="4" spans="1:4">
      <c r="A4" s="1057">
        <v>3</v>
      </c>
      <c r="B4" t="s">
        <v>775</v>
      </c>
      <c r="C4" t="s">
        <v>779</v>
      </c>
      <c r="D4" t="s">
        <v>780</v>
      </c>
    </row>
    <row r="5" spans="1:4">
      <c r="A5" s="1057">
        <v>4</v>
      </c>
      <c r="B5" t="s">
        <v>775</v>
      </c>
      <c r="C5" t="s">
        <v>781</v>
      </c>
      <c r="D5" t="s">
        <v>782</v>
      </c>
    </row>
    <row r="6" spans="1:4">
      <c r="A6" s="1057">
        <v>5</v>
      </c>
      <c r="B6" t="s">
        <v>775</v>
      </c>
      <c r="C6" t="s">
        <v>783</v>
      </c>
      <c r="D6" t="s">
        <v>784</v>
      </c>
    </row>
    <row r="7" spans="1:4">
      <c r="A7" s="1057">
        <v>6</v>
      </c>
      <c r="B7" t="s">
        <v>775</v>
      </c>
      <c r="C7" t="s">
        <v>785</v>
      </c>
      <c r="D7" t="s">
        <v>786</v>
      </c>
    </row>
    <row r="8" spans="1:4">
      <c r="A8" s="1057">
        <v>7</v>
      </c>
      <c r="B8" t="s">
        <v>775</v>
      </c>
      <c r="C8" t="s">
        <v>787</v>
      </c>
      <c r="D8" t="s">
        <v>788</v>
      </c>
    </row>
    <row r="9" spans="1:4">
      <c r="A9" s="1057">
        <v>8</v>
      </c>
      <c r="B9" t="s">
        <v>775</v>
      </c>
      <c r="C9" t="s">
        <v>789</v>
      </c>
      <c r="D9" t="s">
        <v>790</v>
      </c>
    </row>
    <row r="10" spans="1:4">
      <c r="A10" s="1057">
        <v>9</v>
      </c>
      <c r="B10" t="s">
        <v>775</v>
      </c>
      <c r="C10" t="s">
        <v>791</v>
      </c>
      <c r="D10" t="s">
        <v>792</v>
      </c>
    </row>
    <row r="11" spans="1:4">
      <c r="A11" s="1057">
        <v>10</v>
      </c>
      <c r="B11" t="s">
        <v>775</v>
      </c>
      <c r="C11" t="s">
        <v>793</v>
      </c>
      <c r="D11" t="s">
        <v>794</v>
      </c>
    </row>
    <row r="12" spans="1:4">
      <c r="A12" s="1057">
        <v>11</v>
      </c>
      <c r="B12" t="s">
        <v>775</v>
      </c>
      <c r="C12" t="s">
        <v>795</v>
      </c>
      <c r="D12" t="s">
        <v>796</v>
      </c>
    </row>
    <row r="13" spans="1:4">
      <c r="A13" s="1057">
        <v>12</v>
      </c>
      <c r="B13" t="s">
        <v>775</v>
      </c>
      <c r="C13" t="s">
        <v>797</v>
      </c>
      <c r="D13" t="s">
        <v>798</v>
      </c>
    </row>
    <row r="14" spans="1:4">
      <c r="A14" s="1057">
        <v>13</v>
      </c>
      <c r="B14" t="s">
        <v>775</v>
      </c>
      <c r="C14" t="s">
        <v>799</v>
      </c>
      <c r="D14" t="s">
        <v>800</v>
      </c>
    </row>
    <row r="15" spans="1:4">
      <c r="A15" s="1057">
        <v>14</v>
      </c>
      <c r="B15" t="s">
        <v>775</v>
      </c>
      <c r="C15" t="s">
        <v>801</v>
      </c>
      <c r="D15" t="s">
        <v>802</v>
      </c>
    </row>
    <row r="16" spans="1:4">
      <c r="A16" s="1057">
        <v>15</v>
      </c>
      <c r="B16" t="s">
        <v>775</v>
      </c>
      <c r="C16" t="s">
        <v>803</v>
      </c>
      <c r="D16" t="s">
        <v>804</v>
      </c>
    </row>
    <row r="17" spans="1:4">
      <c r="A17" s="1057">
        <v>16</v>
      </c>
      <c r="B17" t="s">
        <v>775</v>
      </c>
      <c r="C17" t="s">
        <v>805</v>
      </c>
      <c r="D17" t="s">
        <v>806</v>
      </c>
    </row>
    <row r="18" spans="1:4">
      <c r="A18" s="1057">
        <v>17</v>
      </c>
      <c r="B18" t="s">
        <v>807</v>
      </c>
      <c r="C18" t="s">
        <v>809</v>
      </c>
      <c r="D18" t="s">
        <v>810</v>
      </c>
    </row>
    <row r="19" spans="1:4">
      <c r="A19" s="1057">
        <v>18</v>
      </c>
      <c r="B19" t="s">
        <v>807</v>
      </c>
      <c r="C19" t="s">
        <v>807</v>
      </c>
      <c r="D19" t="s">
        <v>808</v>
      </c>
    </row>
    <row r="20" spans="1:4">
      <c r="A20" s="1057">
        <v>19</v>
      </c>
      <c r="B20" t="s">
        <v>807</v>
      </c>
      <c r="C20" t="s">
        <v>811</v>
      </c>
      <c r="D20" t="s">
        <v>812</v>
      </c>
    </row>
    <row r="21" spans="1:4">
      <c r="A21" s="1057">
        <v>20</v>
      </c>
      <c r="B21" t="s">
        <v>807</v>
      </c>
      <c r="C21" t="s">
        <v>813</v>
      </c>
      <c r="D21" t="s">
        <v>814</v>
      </c>
    </row>
    <row r="22" spans="1:4">
      <c r="A22" s="1057">
        <v>21</v>
      </c>
      <c r="B22" t="s">
        <v>807</v>
      </c>
      <c r="C22" t="s">
        <v>815</v>
      </c>
      <c r="D22" t="s">
        <v>816</v>
      </c>
    </row>
    <row r="23" spans="1:4">
      <c r="A23" s="1057">
        <v>22</v>
      </c>
      <c r="B23" t="s">
        <v>807</v>
      </c>
      <c r="C23" t="s">
        <v>817</v>
      </c>
      <c r="D23" t="s">
        <v>818</v>
      </c>
    </row>
    <row r="24" spans="1:4">
      <c r="A24" s="1057">
        <v>23</v>
      </c>
      <c r="B24" t="s">
        <v>807</v>
      </c>
      <c r="C24" t="s">
        <v>819</v>
      </c>
      <c r="D24" t="s">
        <v>820</v>
      </c>
    </row>
    <row r="25" spans="1:4">
      <c r="A25" s="1057">
        <v>24</v>
      </c>
      <c r="B25" t="s">
        <v>807</v>
      </c>
      <c r="C25" t="s">
        <v>821</v>
      </c>
      <c r="D25" t="s">
        <v>822</v>
      </c>
    </row>
    <row r="26" spans="1:4">
      <c r="A26" s="1057">
        <v>25</v>
      </c>
      <c r="B26" t="s">
        <v>807</v>
      </c>
      <c r="C26" t="s">
        <v>823</v>
      </c>
      <c r="D26" t="s">
        <v>824</v>
      </c>
    </row>
    <row r="27" spans="1:4">
      <c r="A27" s="1057">
        <v>26</v>
      </c>
      <c r="B27" t="s">
        <v>807</v>
      </c>
      <c r="C27" t="s">
        <v>825</v>
      </c>
      <c r="D27" t="s">
        <v>826</v>
      </c>
    </row>
    <row r="28" spans="1:4">
      <c r="A28" s="1057">
        <v>27</v>
      </c>
      <c r="B28" t="s">
        <v>807</v>
      </c>
      <c r="C28" t="s">
        <v>827</v>
      </c>
      <c r="D28" t="s">
        <v>828</v>
      </c>
    </row>
    <row r="29" spans="1:4">
      <c r="A29" s="1057">
        <v>28</v>
      </c>
      <c r="B29" t="s">
        <v>807</v>
      </c>
      <c r="C29" t="s">
        <v>829</v>
      </c>
      <c r="D29" t="s">
        <v>830</v>
      </c>
    </row>
    <row r="30" spans="1:4">
      <c r="A30" s="1057">
        <v>29</v>
      </c>
      <c r="B30" t="s">
        <v>807</v>
      </c>
      <c r="C30" t="s">
        <v>831</v>
      </c>
      <c r="D30" t="s">
        <v>832</v>
      </c>
    </row>
    <row r="31" spans="1:4">
      <c r="A31" s="1057">
        <v>30</v>
      </c>
      <c r="B31" t="s">
        <v>807</v>
      </c>
      <c r="C31" t="s">
        <v>833</v>
      </c>
      <c r="D31" t="s">
        <v>834</v>
      </c>
    </row>
    <row r="32" spans="1:4">
      <c r="A32" s="1057">
        <v>31</v>
      </c>
      <c r="B32" t="s">
        <v>807</v>
      </c>
      <c r="C32" t="s">
        <v>835</v>
      </c>
      <c r="D32" t="s">
        <v>836</v>
      </c>
    </row>
    <row r="33" spans="1:4">
      <c r="A33" s="1057">
        <v>32</v>
      </c>
      <c r="B33" t="s">
        <v>837</v>
      </c>
      <c r="C33" t="s">
        <v>839</v>
      </c>
      <c r="D33" t="s">
        <v>840</v>
      </c>
    </row>
    <row r="34" spans="1:4">
      <c r="A34" s="1057">
        <v>33</v>
      </c>
      <c r="B34" t="s">
        <v>837</v>
      </c>
      <c r="C34" t="s">
        <v>837</v>
      </c>
      <c r="D34" t="s">
        <v>838</v>
      </c>
    </row>
    <row r="35" spans="1:4">
      <c r="A35" s="1057">
        <v>34</v>
      </c>
      <c r="B35" t="s">
        <v>837</v>
      </c>
      <c r="C35" t="s">
        <v>841</v>
      </c>
      <c r="D35" t="s">
        <v>842</v>
      </c>
    </row>
    <row r="36" spans="1:4">
      <c r="A36" s="1057">
        <v>35</v>
      </c>
      <c r="B36" t="s">
        <v>837</v>
      </c>
      <c r="C36" t="s">
        <v>843</v>
      </c>
      <c r="D36" t="s">
        <v>844</v>
      </c>
    </row>
    <row r="37" spans="1:4">
      <c r="A37" s="1057">
        <v>36</v>
      </c>
      <c r="B37" t="s">
        <v>837</v>
      </c>
      <c r="C37" t="s">
        <v>845</v>
      </c>
      <c r="D37" t="s">
        <v>846</v>
      </c>
    </row>
    <row r="38" spans="1:4">
      <c r="A38" s="1057">
        <v>37</v>
      </c>
      <c r="B38" t="s">
        <v>837</v>
      </c>
      <c r="C38" t="s">
        <v>847</v>
      </c>
      <c r="D38" t="s">
        <v>848</v>
      </c>
    </row>
    <row r="39" spans="1:4">
      <c r="A39" s="1057">
        <v>38</v>
      </c>
      <c r="B39" t="s">
        <v>837</v>
      </c>
      <c r="C39" t="s">
        <v>849</v>
      </c>
      <c r="D39" t="s">
        <v>850</v>
      </c>
    </row>
    <row r="40" spans="1:4">
      <c r="A40" s="1057">
        <v>39</v>
      </c>
      <c r="B40" t="s">
        <v>837</v>
      </c>
      <c r="C40" t="s">
        <v>851</v>
      </c>
      <c r="D40" t="s">
        <v>852</v>
      </c>
    </row>
    <row r="41" spans="1:4">
      <c r="A41" s="1057">
        <v>40</v>
      </c>
      <c r="B41" t="s">
        <v>837</v>
      </c>
      <c r="C41" t="s">
        <v>853</v>
      </c>
      <c r="D41" t="s">
        <v>854</v>
      </c>
    </row>
    <row r="42" spans="1:4">
      <c r="A42" s="1057">
        <v>41</v>
      </c>
      <c r="B42" t="s">
        <v>837</v>
      </c>
      <c r="C42" t="s">
        <v>855</v>
      </c>
      <c r="D42" t="s">
        <v>856</v>
      </c>
    </row>
    <row r="43" spans="1:4">
      <c r="A43" s="1057">
        <v>42</v>
      </c>
      <c r="B43" t="s">
        <v>837</v>
      </c>
      <c r="C43" t="s">
        <v>857</v>
      </c>
      <c r="D43" t="s">
        <v>858</v>
      </c>
    </row>
    <row r="44" spans="1:4">
      <c r="A44" s="1057">
        <v>43</v>
      </c>
      <c r="B44" t="s">
        <v>837</v>
      </c>
      <c r="C44" t="s">
        <v>859</v>
      </c>
      <c r="D44" t="s">
        <v>860</v>
      </c>
    </row>
    <row r="45" spans="1:4">
      <c r="A45" s="1057">
        <v>44</v>
      </c>
      <c r="B45" t="s">
        <v>837</v>
      </c>
      <c r="C45" t="s">
        <v>861</v>
      </c>
      <c r="D45" t="s">
        <v>862</v>
      </c>
    </row>
    <row r="46" spans="1:4">
      <c r="A46" s="1057">
        <v>45</v>
      </c>
      <c r="B46" t="s">
        <v>837</v>
      </c>
      <c r="C46" t="s">
        <v>863</v>
      </c>
      <c r="D46" t="s">
        <v>864</v>
      </c>
    </row>
    <row r="47" spans="1:4">
      <c r="A47" s="1057">
        <v>46</v>
      </c>
      <c r="B47" t="s">
        <v>837</v>
      </c>
      <c r="C47" t="s">
        <v>865</v>
      </c>
      <c r="D47" t="s">
        <v>866</v>
      </c>
    </row>
    <row r="48" spans="1:4">
      <c r="A48" s="1057">
        <v>47</v>
      </c>
      <c r="B48" t="s">
        <v>837</v>
      </c>
      <c r="C48" t="s">
        <v>867</v>
      </c>
      <c r="D48" t="s">
        <v>868</v>
      </c>
    </row>
    <row r="49" spans="1:4">
      <c r="A49" s="1057">
        <v>48</v>
      </c>
      <c r="B49" t="s">
        <v>837</v>
      </c>
      <c r="C49" t="s">
        <v>869</v>
      </c>
      <c r="D49" t="s">
        <v>870</v>
      </c>
    </row>
    <row r="50" spans="1:4">
      <c r="A50" s="1057">
        <v>49</v>
      </c>
      <c r="B50" t="s">
        <v>837</v>
      </c>
      <c r="C50" t="s">
        <v>871</v>
      </c>
      <c r="D50" t="s">
        <v>872</v>
      </c>
    </row>
    <row r="51" spans="1:4">
      <c r="A51" s="1057">
        <v>50</v>
      </c>
      <c r="B51" t="s">
        <v>837</v>
      </c>
      <c r="C51" t="s">
        <v>873</v>
      </c>
      <c r="D51" t="s">
        <v>874</v>
      </c>
    </row>
    <row r="52" spans="1:4">
      <c r="A52" s="1057">
        <v>51</v>
      </c>
      <c r="B52" t="s">
        <v>875</v>
      </c>
      <c r="C52" t="s">
        <v>877</v>
      </c>
      <c r="D52" t="s">
        <v>878</v>
      </c>
    </row>
    <row r="53" spans="1:4">
      <c r="A53" s="1057">
        <v>52</v>
      </c>
      <c r="B53" t="s">
        <v>875</v>
      </c>
      <c r="C53" t="s">
        <v>879</v>
      </c>
      <c r="D53" t="s">
        <v>880</v>
      </c>
    </row>
    <row r="54" spans="1:4">
      <c r="A54" s="1057">
        <v>53</v>
      </c>
      <c r="B54" t="s">
        <v>875</v>
      </c>
      <c r="C54" t="s">
        <v>881</v>
      </c>
      <c r="D54" t="s">
        <v>882</v>
      </c>
    </row>
    <row r="55" spans="1:4">
      <c r="A55" s="1057">
        <v>54</v>
      </c>
      <c r="B55" t="s">
        <v>875</v>
      </c>
      <c r="C55" t="s">
        <v>875</v>
      </c>
      <c r="D55" t="s">
        <v>876</v>
      </c>
    </row>
    <row r="56" spans="1:4">
      <c r="A56" s="1057">
        <v>55</v>
      </c>
      <c r="B56" t="s">
        <v>875</v>
      </c>
      <c r="C56" t="s">
        <v>883</v>
      </c>
      <c r="D56" t="s">
        <v>884</v>
      </c>
    </row>
    <row r="57" spans="1:4">
      <c r="A57" s="1057">
        <v>56</v>
      </c>
      <c r="B57" t="s">
        <v>875</v>
      </c>
      <c r="C57" t="s">
        <v>885</v>
      </c>
      <c r="D57" t="s">
        <v>886</v>
      </c>
    </row>
    <row r="58" spans="1:4">
      <c r="A58" s="1057">
        <v>57</v>
      </c>
      <c r="B58" t="s">
        <v>875</v>
      </c>
      <c r="C58" t="s">
        <v>887</v>
      </c>
      <c r="D58" t="s">
        <v>888</v>
      </c>
    </row>
    <row r="59" spans="1:4">
      <c r="A59" s="1057">
        <v>58</v>
      </c>
      <c r="B59" t="s">
        <v>875</v>
      </c>
      <c r="C59" t="s">
        <v>889</v>
      </c>
      <c r="D59" t="s">
        <v>890</v>
      </c>
    </row>
    <row r="60" spans="1:4">
      <c r="A60" s="1057">
        <v>59</v>
      </c>
      <c r="B60" t="s">
        <v>875</v>
      </c>
      <c r="C60" t="s">
        <v>891</v>
      </c>
      <c r="D60" t="s">
        <v>892</v>
      </c>
    </row>
    <row r="61" spans="1:4">
      <c r="A61" s="1057">
        <v>60</v>
      </c>
      <c r="B61" t="s">
        <v>875</v>
      </c>
      <c r="C61" t="s">
        <v>893</v>
      </c>
      <c r="D61" t="s">
        <v>894</v>
      </c>
    </row>
    <row r="62" spans="1:4">
      <c r="A62" s="1057">
        <v>61</v>
      </c>
      <c r="B62" t="s">
        <v>875</v>
      </c>
      <c r="C62" t="s">
        <v>895</v>
      </c>
      <c r="D62" t="s">
        <v>896</v>
      </c>
    </row>
    <row r="63" spans="1:4">
      <c r="A63" s="1057">
        <v>62</v>
      </c>
      <c r="B63" t="s">
        <v>875</v>
      </c>
      <c r="C63" t="s">
        <v>897</v>
      </c>
      <c r="D63" t="s">
        <v>898</v>
      </c>
    </row>
    <row r="64" spans="1:4">
      <c r="A64" s="1057">
        <v>63</v>
      </c>
      <c r="B64" t="s">
        <v>875</v>
      </c>
      <c r="C64" t="s">
        <v>899</v>
      </c>
      <c r="D64" t="s">
        <v>900</v>
      </c>
    </row>
    <row r="65" spans="1:4">
      <c r="A65" s="1057">
        <v>64</v>
      </c>
      <c r="B65" t="s">
        <v>901</v>
      </c>
      <c r="C65" t="s">
        <v>903</v>
      </c>
      <c r="D65" t="s">
        <v>904</v>
      </c>
    </row>
    <row r="66" spans="1:4">
      <c r="A66" s="1057">
        <v>65</v>
      </c>
      <c r="B66" t="s">
        <v>901</v>
      </c>
      <c r="C66" t="s">
        <v>905</v>
      </c>
      <c r="D66" t="s">
        <v>906</v>
      </c>
    </row>
    <row r="67" spans="1:4">
      <c r="A67" s="1057">
        <v>66</v>
      </c>
      <c r="B67" t="s">
        <v>901</v>
      </c>
      <c r="C67" t="s">
        <v>907</v>
      </c>
      <c r="D67" t="s">
        <v>908</v>
      </c>
    </row>
    <row r="68" spans="1:4">
      <c r="A68" s="1057">
        <v>67</v>
      </c>
      <c r="B68" t="s">
        <v>901</v>
      </c>
      <c r="C68" t="s">
        <v>909</v>
      </c>
      <c r="D68" t="s">
        <v>910</v>
      </c>
    </row>
    <row r="69" spans="1:4">
      <c r="A69" s="1057">
        <v>68</v>
      </c>
      <c r="B69" t="s">
        <v>901</v>
      </c>
      <c r="C69" t="s">
        <v>901</v>
      </c>
      <c r="D69" t="s">
        <v>902</v>
      </c>
    </row>
    <row r="70" spans="1:4">
      <c r="A70" s="1057">
        <v>69</v>
      </c>
      <c r="B70" t="s">
        <v>901</v>
      </c>
      <c r="C70" t="s">
        <v>911</v>
      </c>
      <c r="D70" t="s">
        <v>912</v>
      </c>
    </row>
    <row r="71" spans="1:4">
      <c r="A71" s="1057">
        <v>70</v>
      </c>
      <c r="B71" t="s">
        <v>901</v>
      </c>
      <c r="C71" t="s">
        <v>913</v>
      </c>
      <c r="D71" t="s">
        <v>914</v>
      </c>
    </row>
    <row r="72" spans="1:4">
      <c r="A72" s="1057">
        <v>71</v>
      </c>
      <c r="B72" t="s">
        <v>901</v>
      </c>
      <c r="C72" t="s">
        <v>915</v>
      </c>
      <c r="D72" t="s">
        <v>916</v>
      </c>
    </row>
    <row r="73" spans="1:4">
      <c r="A73" s="1057">
        <v>72</v>
      </c>
      <c r="B73" t="s">
        <v>901</v>
      </c>
      <c r="C73" t="s">
        <v>867</v>
      </c>
      <c r="D73" t="s">
        <v>917</v>
      </c>
    </row>
    <row r="74" spans="1:4">
      <c r="A74" s="1057">
        <v>73</v>
      </c>
      <c r="B74" t="s">
        <v>901</v>
      </c>
      <c r="C74" t="s">
        <v>918</v>
      </c>
      <c r="D74" t="s">
        <v>919</v>
      </c>
    </row>
    <row r="75" spans="1:4">
      <c r="A75" s="1057">
        <v>74</v>
      </c>
      <c r="B75" t="s">
        <v>901</v>
      </c>
      <c r="C75" t="s">
        <v>920</v>
      </c>
      <c r="D75" t="s">
        <v>921</v>
      </c>
    </row>
    <row r="76" spans="1:4">
      <c r="A76" s="1057">
        <v>75</v>
      </c>
      <c r="B76" t="s">
        <v>901</v>
      </c>
      <c r="C76" t="s">
        <v>922</v>
      </c>
      <c r="D76" t="s">
        <v>923</v>
      </c>
    </row>
    <row r="77" spans="1:4">
      <c r="A77" s="1057">
        <v>76</v>
      </c>
      <c r="B77" t="s">
        <v>901</v>
      </c>
      <c r="C77" t="s">
        <v>924</v>
      </c>
      <c r="D77" t="s">
        <v>925</v>
      </c>
    </row>
    <row r="78" spans="1:4">
      <c r="A78" s="1057">
        <v>77</v>
      </c>
      <c r="B78" t="s">
        <v>901</v>
      </c>
      <c r="C78" t="s">
        <v>926</v>
      </c>
      <c r="D78" t="s">
        <v>927</v>
      </c>
    </row>
    <row r="79" spans="1:4">
      <c r="A79" s="1057">
        <v>78</v>
      </c>
      <c r="B79" t="s">
        <v>901</v>
      </c>
      <c r="C79" t="s">
        <v>928</v>
      </c>
      <c r="D79" t="s">
        <v>929</v>
      </c>
    </row>
    <row r="80" spans="1:4">
      <c r="A80" s="1057">
        <v>79</v>
      </c>
      <c r="B80" t="s">
        <v>930</v>
      </c>
      <c r="C80" t="s">
        <v>932</v>
      </c>
      <c r="D80" t="s">
        <v>933</v>
      </c>
    </row>
    <row r="81" spans="1:4">
      <c r="A81" s="1057">
        <v>80</v>
      </c>
      <c r="B81" t="s">
        <v>930</v>
      </c>
      <c r="C81" t="s">
        <v>881</v>
      </c>
      <c r="D81" t="s">
        <v>934</v>
      </c>
    </row>
    <row r="82" spans="1:4">
      <c r="A82" s="1057">
        <v>81</v>
      </c>
      <c r="B82" t="s">
        <v>930</v>
      </c>
      <c r="C82" t="s">
        <v>935</v>
      </c>
      <c r="D82" t="s">
        <v>936</v>
      </c>
    </row>
    <row r="83" spans="1:4">
      <c r="A83" s="1057">
        <v>82</v>
      </c>
      <c r="B83" t="s">
        <v>930</v>
      </c>
      <c r="C83" t="s">
        <v>937</v>
      </c>
      <c r="D83" t="s">
        <v>938</v>
      </c>
    </row>
    <row r="84" spans="1:4">
      <c r="A84" s="1057">
        <v>83</v>
      </c>
      <c r="B84" t="s">
        <v>930</v>
      </c>
      <c r="C84" t="s">
        <v>939</v>
      </c>
      <c r="D84" t="s">
        <v>940</v>
      </c>
    </row>
    <row r="85" spans="1:4">
      <c r="A85" s="1057">
        <v>84</v>
      </c>
      <c r="B85" t="s">
        <v>930</v>
      </c>
      <c r="C85" t="s">
        <v>941</v>
      </c>
      <c r="D85" t="s">
        <v>942</v>
      </c>
    </row>
    <row r="86" spans="1:4">
      <c r="A86" s="1057">
        <v>85</v>
      </c>
      <c r="B86" t="s">
        <v>930</v>
      </c>
      <c r="C86" t="s">
        <v>930</v>
      </c>
      <c r="D86" t="s">
        <v>931</v>
      </c>
    </row>
    <row r="87" spans="1:4">
      <c r="A87" s="1057">
        <v>86</v>
      </c>
      <c r="B87" t="s">
        <v>930</v>
      </c>
      <c r="C87" t="s">
        <v>943</v>
      </c>
      <c r="D87" t="s">
        <v>944</v>
      </c>
    </row>
    <row r="88" spans="1:4">
      <c r="A88" s="1057">
        <v>87</v>
      </c>
      <c r="B88" t="s">
        <v>930</v>
      </c>
      <c r="C88" t="s">
        <v>945</v>
      </c>
      <c r="D88" t="s">
        <v>946</v>
      </c>
    </row>
    <row r="89" spans="1:4">
      <c r="A89" s="1057">
        <v>88</v>
      </c>
      <c r="B89" t="s">
        <v>930</v>
      </c>
      <c r="C89" t="s">
        <v>947</v>
      </c>
      <c r="D89" t="s">
        <v>948</v>
      </c>
    </row>
    <row r="90" spans="1:4">
      <c r="A90" s="1057">
        <v>89</v>
      </c>
      <c r="B90" t="s">
        <v>930</v>
      </c>
      <c r="C90" t="s">
        <v>949</v>
      </c>
      <c r="D90" t="s">
        <v>950</v>
      </c>
    </row>
    <row r="91" spans="1:4">
      <c r="A91" s="1057">
        <v>90</v>
      </c>
      <c r="B91" t="s">
        <v>930</v>
      </c>
      <c r="C91" t="s">
        <v>951</v>
      </c>
      <c r="D91" t="s">
        <v>952</v>
      </c>
    </row>
    <row r="92" spans="1:4">
      <c r="A92" s="1057">
        <v>91</v>
      </c>
      <c r="B92" t="s">
        <v>930</v>
      </c>
      <c r="C92" t="s">
        <v>953</v>
      </c>
      <c r="D92" t="s">
        <v>954</v>
      </c>
    </row>
    <row r="93" spans="1:4">
      <c r="A93" s="1057">
        <v>92</v>
      </c>
      <c r="B93" t="s">
        <v>930</v>
      </c>
      <c r="C93" t="s">
        <v>955</v>
      </c>
      <c r="D93" t="s">
        <v>956</v>
      </c>
    </row>
    <row r="94" spans="1:4">
      <c r="A94" s="1057">
        <v>93</v>
      </c>
      <c r="B94" t="s">
        <v>930</v>
      </c>
      <c r="C94" t="s">
        <v>957</v>
      </c>
      <c r="D94" t="s">
        <v>958</v>
      </c>
    </row>
    <row r="95" spans="1:4">
      <c r="A95" s="1057">
        <v>94</v>
      </c>
      <c r="B95" t="s">
        <v>930</v>
      </c>
      <c r="C95" t="s">
        <v>959</v>
      </c>
      <c r="D95" t="s">
        <v>960</v>
      </c>
    </row>
    <row r="96" spans="1:4">
      <c r="A96" s="1057">
        <v>95</v>
      </c>
      <c r="B96" t="s">
        <v>930</v>
      </c>
      <c r="C96" t="s">
        <v>961</v>
      </c>
      <c r="D96" t="s">
        <v>962</v>
      </c>
    </row>
    <row r="97" spans="1:4">
      <c r="A97" s="1057">
        <v>96</v>
      </c>
      <c r="B97" t="s">
        <v>930</v>
      </c>
      <c r="C97" t="s">
        <v>963</v>
      </c>
      <c r="D97" t="s">
        <v>964</v>
      </c>
    </row>
    <row r="98" spans="1:4">
      <c r="A98" s="1057">
        <v>97</v>
      </c>
      <c r="B98" t="s">
        <v>965</v>
      </c>
      <c r="C98" t="s">
        <v>809</v>
      </c>
      <c r="D98" t="s">
        <v>967</v>
      </c>
    </row>
    <row r="99" spans="1:4">
      <c r="A99" s="1057">
        <v>98</v>
      </c>
      <c r="B99" t="s">
        <v>965</v>
      </c>
      <c r="C99" t="s">
        <v>968</v>
      </c>
      <c r="D99" t="s">
        <v>969</v>
      </c>
    </row>
    <row r="100" spans="1:4">
      <c r="A100" s="1057">
        <v>99</v>
      </c>
      <c r="B100" t="s">
        <v>965</v>
      </c>
      <c r="C100" t="s">
        <v>970</v>
      </c>
      <c r="D100" t="s">
        <v>971</v>
      </c>
    </row>
    <row r="101" spans="1:4">
      <c r="A101" s="1057">
        <v>100</v>
      </c>
      <c r="B101" t="s">
        <v>965</v>
      </c>
      <c r="C101" t="s">
        <v>972</v>
      </c>
      <c r="D101" t="s">
        <v>973</v>
      </c>
    </row>
    <row r="102" spans="1:4">
      <c r="A102" s="1057">
        <v>101</v>
      </c>
      <c r="B102" t="s">
        <v>965</v>
      </c>
      <c r="C102" t="s">
        <v>965</v>
      </c>
      <c r="D102" t="s">
        <v>966</v>
      </c>
    </row>
    <row r="103" spans="1:4">
      <c r="A103" s="1057">
        <v>102</v>
      </c>
      <c r="B103" t="s">
        <v>965</v>
      </c>
      <c r="C103" t="s">
        <v>974</v>
      </c>
      <c r="D103" t="s">
        <v>975</v>
      </c>
    </row>
    <row r="104" spans="1:4">
      <c r="A104" s="1057">
        <v>103</v>
      </c>
      <c r="B104" t="s">
        <v>965</v>
      </c>
      <c r="C104" t="s">
        <v>976</v>
      </c>
      <c r="D104" t="s">
        <v>977</v>
      </c>
    </row>
    <row r="105" spans="1:4">
      <c r="A105" s="1057">
        <v>104</v>
      </c>
      <c r="B105" t="s">
        <v>965</v>
      </c>
      <c r="C105" t="s">
        <v>978</v>
      </c>
      <c r="D105" t="s">
        <v>979</v>
      </c>
    </row>
    <row r="106" spans="1:4">
      <c r="A106" s="1057">
        <v>105</v>
      </c>
      <c r="B106" t="s">
        <v>965</v>
      </c>
      <c r="C106" t="s">
        <v>980</v>
      </c>
      <c r="D106" t="s">
        <v>981</v>
      </c>
    </row>
    <row r="107" spans="1:4">
      <c r="A107" s="1057">
        <v>106</v>
      </c>
      <c r="B107" t="s">
        <v>965</v>
      </c>
      <c r="C107" t="s">
        <v>982</v>
      </c>
      <c r="D107" t="s">
        <v>983</v>
      </c>
    </row>
    <row r="108" spans="1:4">
      <c r="A108" s="1057">
        <v>107</v>
      </c>
      <c r="B108" t="s">
        <v>965</v>
      </c>
      <c r="C108" t="s">
        <v>984</v>
      </c>
      <c r="D108" t="s">
        <v>985</v>
      </c>
    </row>
    <row r="109" spans="1:4">
      <c r="A109" s="1057">
        <v>108</v>
      </c>
      <c r="B109" t="s">
        <v>965</v>
      </c>
      <c r="C109" t="s">
        <v>986</v>
      </c>
      <c r="D109" t="s">
        <v>987</v>
      </c>
    </row>
    <row r="110" spans="1:4">
      <c r="A110" s="1057">
        <v>109</v>
      </c>
      <c r="B110" t="s">
        <v>965</v>
      </c>
      <c r="C110" t="s">
        <v>988</v>
      </c>
      <c r="D110" t="s">
        <v>989</v>
      </c>
    </row>
    <row r="111" spans="1:4">
      <c r="A111" s="1057">
        <v>110</v>
      </c>
      <c r="B111" t="s">
        <v>965</v>
      </c>
      <c r="C111" t="s">
        <v>990</v>
      </c>
      <c r="D111" t="s">
        <v>991</v>
      </c>
    </row>
    <row r="112" spans="1:4">
      <c r="A112" s="1057">
        <v>111</v>
      </c>
      <c r="B112" t="s">
        <v>965</v>
      </c>
      <c r="C112" t="s">
        <v>992</v>
      </c>
      <c r="D112" t="s">
        <v>993</v>
      </c>
    </row>
    <row r="113" spans="1:4">
      <c r="A113" s="1057">
        <v>112</v>
      </c>
      <c r="B113" t="s">
        <v>965</v>
      </c>
      <c r="C113" t="s">
        <v>994</v>
      </c>
      <c r="D113" t="s">
        <v>995</v>
      </c>
    </row>
    <row r="114" spans="1:4">
      <c r="A114" s="1057">
        <v>113</v>
      </c>
      <c r="B114" t="s">
        <v>996</v>
      </c>
      <c r="C114" t="s">
        <v>998</v>
      </c>
      <c r="D114" t="s">
        <v>999</v>
      </c>
    </row>
    <row r="115" spans="1:4">
      <c r="A115" s="1057">
        <v>114</v>
      </c>
      <c r="B115" t="s">
        <v>996</v>
      </c>
      <c r="C115" t="s">
        <v>809</v>
      </c>
      <c r="D115" t="s">
        <v>1000</v>
      </c>
    </row>
    <row r="116" spans="1:4">
      <c r="A116" s="1057">
        <v>115</v>
      </c>
      <c r="B116" t="s">
        <v>996</v>
      </c>
      <c r="C116" t="s">
        <v>1001</v>
      </c>
      <c r="D116" t="s">
        <v>1002</v>
      </c>
    </row>
    <row r="117" spans="1:4">
      <c r="A117" s="1057">
        <v>116</v>
      </c>
      <c r="B117" t="s">
        <v>996</v>
      </c>
      <c r="C117" t="s">
        <v>996</v>
      </c>
      <c r="D117" t="s">
        <v>997</v>
      </c>
    </row>
    <row r="118" spans="1:4">
      <c r="A118" s="1057">
        <v>117</v>
      </c>
      <c r="B118" t="s">
        <v>996</v>
      </c>
      <c r="C118" t="s">
        <v>1003</v>
      </c>
      <c r="D118" t="s">
        <v>1004</v>
      </c>
    </row>
    <row r="119" spans="1:4">
      <c r="A119" s="1057">
        <v>118</v>
      </c>
      <c r="B119" t="s">
        <v>996</v>
      </c>
      <c r="C119" t="s">
        <v>1005</v>
      </c>
      <c r="D119" t="s">
        <v>1006</v>
      </c>
    </row>
    <row r="120" spans="1:4">
      <c r="A120" s="1057">
        <v>119</v>
      </c>
      <c r="B120" t="s">
        <v>996</v>
      </c>
      <c r="C120" t="s">
        <v>1007</v>
      </c>
      <c r="D120" t="s">
        <v>1008</v>
      </c>
    </row>
    <row r="121" spans="1:4">
      <c r="A121" s="1057">
        <v>120</v>
      </c>
      <c r="B121" t="s">
        <v>996</v>
      </c>
      <c r="C121" t="s">
        <v>1009</v>
      </c>
      <c r="D121" t="s">
        <v>1010</v>
      </c>
    </row>
    <row r="122" spans="1:4">
      <c r="A122" s="1057">
        <v>121</v>
      </c>
      <c r="B122" t="s">
        <v>996</v>
      </c>
      <c r="C122" t="s">
        <v>1011</v>
      </c>
      <c r="D122" t="s">
        <v>1012</v>
      </c>
    </row>
    <row r="123" spans="1:4">
      <c r="A123" s="1057">
        <v>122</v>
      </c>
      <c r="B123" t="s">
        <v>996</v>
      </c>
      <c r="C123" t="s">
        <v>1013</v>
      </c>
      <c r="D123" t="s">
        <v>1014</v>
      </c>
    </row>
    <row r="124" spans="1:4">
      <c r="A124" s="1057">
        <v>123</v>
      </c>
      <c r="B124" t="s">
        <v>996</v>
      </c>
      <c r="C124" t="s">
        <v>1015</v>
      </c>
      <c r="D124" t="s">
        <v>1016</v>
      </c>
    </row>
    <row r="125" spans="1:4">
      <c r="A125" s="1057">
        <v>124</v>
      </c>
      <c r="B125" t="s">
        <v>996</v>
      </c>
      <c r="C125" t="s">
        <v>1017</v>
      </c>
      <c r="D125" t="s">
        <v>1018</v>
      </c>
    </row>
    <row r="126" spans="1:4">
      <c r="A126" s="1057">
        <v>125</v>
      </c>
      <c r="B126" t="s">
        <v>996</v>
      </c>
      <c r="C126" t="s">
        <v>1019</v>
      </c>
      <c r="D126" t="s">
        <v>1020</v>
      </c>
    </row>
    <row r="127" spans="1:4">
      <c r="A127" s="1057">
        <v>126</v>
      </c>
      <c r="B127" t="s">
        <v>996</v>
      </c>
      <c r="C127" t="s">
        <v>1021</v>
      </c>
      <c r="D127" t="s">
        <v>1022</v>
      </c>
    </row>
    <row r="128" spans="1:4">
      <c r="A128" s="1057">
        <v>127</v>
      </c>
      <c r="B128" t="s">
        <v>996</v>
      </c>
      <c r="C128" t="s">
        <v>1023</v>
      </c>
      <c r="D128" t="s">
        <v>1024</v>
      </c>
    </row>
    <row r="129" spans="1:4">
      <c r="A129" s="1057">
        <v>128</v>
      </c>
      <c r="B129" t="s">
        <v>1025</v>
      </c>
      <c r="C129" t="s">
        <v>1027</v>
      </c>
      <c r="D129" t="s">
        <v>1028</v>
      </c>
    </row>
    <row r="130" spans="1:4">
      <c r="A130" s="1057">
        <v>129</v>
      </c>
      <c r="B130" t="s">
        <v>1025</v>
      </c>
      <c r="C130" t="s">
        <v>1029</v>
      </c>
      <c r="D130" t="s">
        <v>1030</v>
      </c>
    </row>
    <row r="131" spans="1:4">
      <c r="A131" s="1057">
        <v>130</v>
      </c>
      <c r="B131" t="s">
        <v>1025</v>
      </c>
      <c r="C131" t="s">
        <v>1031</v>
      </c>
      <c r="D131" t="s">
        <v>1032</v>
      </c>
    </row>
    <row r="132" spans="1:4">
      <c r="A132" s="1057">
        <v>131</v>
      </c>
      <c r="B132" t="s">
        <v>1025</v>
      </c>
      <c r="C132" t="s">
        <v>1033</v>
      </c>
      <c r="D132" t="s">
        <v>1034</v>
      </c>
    </row>
    <row r="133" spans="1:4">
      <c r="A133" s="1057">
        <v>132</v>
      </c>
      <c r="B133" t="s">
        <v>1025</v>
      </c>
      <c r="C133" t="s">
        <v>1035</v>
      </c>
      <c r="D133" t="s">
        <v>1036</v>
      </c>
    </row>
    <row r="134" spans="1:4">
      <c r="A134" s="1057">
        <v>133</v>
      </c>
      <c r="B134" t="s">
        <v>1025</v>
      </c>
      <c r="C134" t="s">
        <v>1025</v>
      </c>
      <c r="D134" t="s">
        <v>1026</v>
      </c>
    </row>
    <row r="135" spans="1:4">
      <c r="A135" s="1057">
        <v>134</v>
      </c>
      <c r="B135" t="s">
        <v>1025</v>
      </c>
      <c r="C135" t="s">
        <v>1037</v>
      </c>
      <c r="D135" t="s">
        <v>1038</v>
      </c>
    </row>
    <row r="136" spans="1:4">
      <c r="A136" s="1057">
        <v>135</v>
      </c>
      <c r="B136" t="s">
        <v>1025</v>
      </c>
      <c r="C136" t="s">
        <v>1039</v>
      </c>
      <c r="D136" t="s">
        <v>1040</v>
      </c>
    </row>
    <row r="137" spans="1:4">
      <c r="A137" s="1057">
        <v>136</v>
      </c>
      <c r="B137" t="s">
        <v>1025</v>
      </c>
      <c r="C137" t="s">
        <v>1011</v>
      </c>
      <c r="D137" t="s">
        <v>1041</v>
      </c>
    </row>
    <row r="138" spans="1:4">
      <c r="A138" s="1057">
        <v>137</v>
      </c>
      <c r="B138" t="s">
        <v>1025</v>
      </c>
      <c r="C138" t="s">
        <v>1042</v>
      </c>
      <c r="D138" t="s">
        <v>1043</v>
      </c>
    </row>
    <row r="139" spans="1:4">
      <c r="A139" s="1057">
        <v>138</v>
      </c>
      <c r="B139" t="s">
        <v>1025</v>
      </c>
      <c r="C139" t="s">
        <v>1044</v>
      </c>
      <c r="D139" t="s">
        <v>1045</v>
      </c>
    </row>
    <row r="140" spans="1:4">
      <c r="A140" s="1057">
        <v>139</v>
      </c>
      <c r="B140" t="s">
        <v>1025</v>
      </c>
      <c r="C140" t="s">
        <v>829</v>
      </c>
      <c r="D140" t="s">
        <v>1046</v>
      </c>
    </row>
    <row r="141" spans="1:4">
      <c r="A141" s="1057">
        <v>140</v>
      </c>
      <c r="B141" t="s">
        <v>1025</v>
      </c>
      <c r="C141" t="s">
        <v>1047</v>
      </c>
      <c r="D141" t="s">
        <v>1048</v>
      </c>
    </row>
    <row r="142" spans="1:4">
      <c r="A142" s="1057">
        <v>141</v>
      </c>
      <c r="B142" t="s">
        <v>1025</v>
      </c>
      <c r="C142" t="s">
        <v>1049</v>
      </c>
      <c r="D142" t="s">
        <v>1050</v>
      </c>
    </row>
    <row r="143" spans="1:4">
      <c r="A143" s="1057">
        <v>142</v>
      </c>
      <c r="B143" t="s">
        <v>1051</v>
      </c>
      <c r="C143" t="s">
        <v>1053</v>
      </c>
      <c r="D143" t="s">
        <v>1054</v>
      </c>
    </row>
    <row r="144" spans="1:4">
      <c r="A144" s="1057">
        <v>143</v>
      </c>
      <c r="B144" t="s">
        <v>1051</v>
      </c>
      <c r="C144" t="s">
        <v>1055</v>
      </c>
      <c r="D144" t="s">
        <v>1056</v>
      </c>
    </row>
    <row r="145" spans="1:4">
      <c r="A145" s="1057">
        <v>144</v>
      </c>
      <c r="B145" t="s">
        <v>1051</v>
      </c>
      <c r="C145" t="s">
        <v>972</v>
      </c>
      <c r="D145" t="s">
        <v>1057</v>
      </c>
    </row>
    <row r="146" spans="1:4">
      <c r="A146" s="1057">
        <v>145</v>
      </c>
      <c r="B146" t="s">
        <v>1051</v>
      </c>
      <c r="C146" t="s">
        <v>1058</v>
      </c>
      <c r="D146" t="s">
        <v>1059</v>
      </c>
    </row>
    <row r="147" spans="1:4">
      <c r="A147" s="1057">
        <v>146</v>
      </c>
      <c r="B147" t="s">
        <v>1051</v>
      </c>
      <c r="C147" t="s">
        <v>1060</v>
      </c>
      <c r="D147" t="s">
        <v>1061</v>
      </c>
    </row>
    <row r="148" spans="1:4">
      <c r="A148" s="1057">
        <v>147</v>
      </c>
      <c r="B148" t="s">
        <v>1051</v>
      </c>
      <c r="C148" t="s">
        <v>1051</v>
      </c>
      <c r="D148" t="s">
        <v>1052</v>
      </c>
    </row>
    <row r="149" spans="1:4">
      <c r="A149" s="1057">
        <v>148</v>
      </c>
      <c r="B149" t="s">
        <v>1051</v>
      </c>
      <c r="C149" t="s">
        <v>1062</v>
      </c>
      <c r="D149" t="s">
        <v>1063</v>
      </c>
    </row>
    <row r="150" spans="1:4">
      <c r="A150" s="1057">
        <v>149</v>
      </c>
      <c r="B150" t="s">
        <v>1051</v>
      </c>
      <c r="C150" t="s">
        <v>1064</v>
      </c>
      <c r="D150" t="s">
        <v>1065</v>
      </c>
    </row>
    <row r="151" spans="1:4">
      <c r="A151" s="1057">
        <v>150</v>
      </c>
      <c r="B151" t="s">
        <v>1051</v>
      </c>
      <c r="C151" t="s">
        <v>1066</v>
      </c>
      <c r="D151" t="s">
        <v>1067</v>
      </c>
    </row>
    <row r="152" spans="1:4">
      <c r="A152" s="1057">
        <v>151</v>
      </c>
      <c r="B152" t="s">
        <v>1051</v>
      </c>
      <c r="C152" t="s">
        <v>988</v>
      </c>
      <c r="D152" t="s">
        <v>1068</v>
      </c>
    </row>
    <row r="153" spans="1:4">
      <c r="A153" s="1057">
        <v>152</v>
      </c>
      <c r="B153" t="s">
        <v>1051</v>
      </c>
      <c r="C153" t="s">
        <v>1069</v>
      </c>
      <c r="D153" t="s">
        <v>1070</v>
      </c>
    </row>
    <row r="154" spans="1:4">
      <c r="A154" s="1057">
        <v>153</v>
      </c>
      <c r="B154" t="s">
        <v>1051</v>
      </c>
      <c r="C154" t="s">
        <v>1071</v>
      </c>
      <c r="D154" t="s">
        <v>1072</v>
      </c>
    </row>
    <row r="155" spans="1:4">
      <c r="A155" s="1057">
        <v>154</v>
      </c>
      <c r="B155" t="s">
        <v>1051</v>
      </c>
      <c r="C155" t="s">
        <v>1073</v>
      </c>
      <c r="D155" t="s">
        <v>1074</v>
      </c>
    </row>
    <row r="156" spans="1:4">
      <c r="A156" s="1057">
        <v>155</v>
      </c>
      <c r="B156" t="s">
        <v>1051</v>
      </c>
      <c r="C156" t="s">
        <v>1075</v>
      </c>
      <c r="D156" t="s">
        <v>1076</v>
      </c>
    </row>
    <row r="157" spans="1:4">
      <c r="A157" s="1057">
        <v>156</v>
      </c>
      <c r="B157" t="s">
        <v>1051</v>
      </c>
      <c r="C157" t="s">
        <v>1077</v>
      </c>
      <c r="D157" t="s">
        <v>1078</v>
      </c>
    </row>
    <row r="158" spans="1:4">
      <c r="A158" s="1057">
        <v>157</v>
      </c>
      <c r="B158" t="s">
        <v>1051</v>
      </c>
      <c r="C158" t="s">
        <v>957</v>
      </c>
      <c r="D158" t="s">
        <v>1079</v>
      </c>
    </row>
    <row r="159" spans="1:4">
      <c r="A159" s="1057">
        <v>158</v>
      </c>
      <c r="B159" t="s">
        <v>1051</v>
      </c>
      <c r="C159" t="s">
        <v>959</v>
      </c>
      <c r="D159" t="s">
        <v>1080</v>
      </c>
    </row>
    <row r="160" spans="1:4">
      <c r="A160" s="1057">
        <v>159</v>
      </c>
      <c r="B160" t="s">
        <v>1051</v>
      </c>
      <c r="C160" t="s">
        <v>1081</v>
      </c>
      <c r="D160" t="s">
        <v>1082</v>
      </c>
    </row>
    <row r="161" spans="1:4">
      <c r="A161" s="1057">
        <v>160</v>
      </c>
      <c r="B161" t="s">
        <v>1051</v>
      </c>
      <c r="C161" t="s">
        <v>1083</v>
      </c>
      <c r="D161" t="s">
        <v>1084</v>
      </c>
    </row>
    <row r="162" spans="1:4">
      <c r="A162" s="1057">
        <v>161</v>
      </c>
      <c r="B162" t="s">
        <v>1051</v>
      </c>
      <c r="C162" t="s">
        <v>1085</v>
      </c>
      <c r="D162" t="s">
        <v>1086</v>
      </c>
    </row>
    <row r="163" spans="1:4">
      <c r="A163" s="1057">
        <v>162</v>
      </c>
      <c r="B163" t="s">
        <v>1087</v>
      </c>
      <c r="C163" t="s">
        <v>809</v>
      </c>
      <c r="D163" t="s">
        <v>1089</v>
      </c>
    </row>
    <row r="164" spans="1:4">
      <c r="A164" s="1057">
        <v>163</v>
      </c>
      <c r="B164" t="s">
        <v>1087</v>
      </c>
      <c r="C164" t="s">
        <v>1090</v>
      </c>
      <c r="D164" t="s">
        <v>1091</v>
      </c>
    </row>
    <row r="165" spans="1:4">
      <c r="A165" s="1057">
        <v>164</v>
      </c>
      <c r="B165" t="s">
        <v>1087</v>
      </c>
      <c r="C165" t="s">
        <v>1092</v>
      </c>
      <c r="D165" t="s">
        <v>1093</v>
      </c>
    </row>
    <row r="166" spans="1:4">
      <c r="A166" s="1057">
        <v>165</v>
      </c>
      <c r="B166" t="s">
        <v>1087</v>
      </c>
      <c r="C166" t="s">
        <v>1094</v>
      </c>
      <c r="D166" t="s">
        <v>1095</v>
      </c>
    </row>
    <row r="167" spans="1:4">
      <c r="A167" s="1057">
        <v>166</v>
      </c>
      <c r="B167" t="s">
        <v>1087</v>
      </c>
      <c r="C167" t="s">
        <v>1096</v>
      </c>
      <c r="D167" t="s">
        <v>1097</v>
      </c>
    </row>
    <row r="168" spans="1:4">
      <c r="A168" s="1057">
        <v>167</v>
      </c>
      <c r="B168" t="s">
        <v>1087</v>
      </c>
      <c r="C168" t="s">
        <v>1037</v>
      </c>
      <c r="D168" t="s">
        <v>1098</v>
      </c>
    </row>
    <row r="169" spans="1:4">
      <c r="A169" s="1057">
        <v>168</v>
      </c>
      <c r="B169" t="s">
        <v>1087</v>
      </c>
      <c r="C169" t="s">
        <v>1099</v>
      </c>
      <c r="D169" t="s">
        <v>1100</v>
      </c>
    </row>
    <row r="170" spans="1:4">
      <c r="A170" s="1057">
        <v>169</v>
      </c>
      <c r="B170" t="s">
        <v>1087</v>
      </c>
      <c r="C170" t="s">
        <v>1087</v>
      </c>
      <c r="D170" t="s">
        <v>1088</v>
      </c>
    </row>
    <row r="171" spans="1:4">
      <c r="A171" s="1057">
        <v>170</v>
      </c>
      <c r="B171" t="s">
        <v>1087</v>
      </c>
      <c r="C171" t="s">
        <v>1101</v>
      </c>
      <c r="D171" t="s">
        <v>1102</v>
      </c>
    </row>
    <row r="172" spans="1:4">
      <c r="A172" s="1057">
        <v>171</v>
      </c>
      <c r="B172" t="s">
        <v>1087</v>
      </c>
      <c r="C172" t="s">
        <v>1103</v>
      </c>
      <c r="D172" t="s">
        <v>1104</v>
      </c>
    </row>
    <row r="173" spans="1:4">
      <c r="A173" s="1057">
        <v>172</v>
      </c>
      <c r="B173" t="s">
        <v>1087</v>
      </c>
      <c r="C173" t="s">
        <v>1105</v>
      </c>
      <c r="D173" t="s">
        <v>1106</v>
      </c>
    </row>
    <row r="174" spans="1:4">
      <c r="A174" s="1057">
        <v>173</v>
      </c>
      <c r="B174" t="s">
        <v>1087</v>
      </c>
      <c r="C174" t="s">
        <v>1107</v>
      </c>
      <c r="D174" t="s">
        <v>1108</v>
      </c>
    </row>
    <row r="175" spans="1:4">
      <c r="A175" s="1057">
        <v>174</v>
      </c>
      <c r="B175" t="s">
        <v>1109</v>
      </c>
      <c r="C175" t="s">
        <v>1111</v>
      </c>
      <c r="D175" t="s">
        <v>1112</v>
      </c>
    </row>
    <row r="176" spans="1:4">
      <c r="A176" s="1057">
        <v>175</v>
      </c>
      <c r="B176" t="s">
        <v>1109</v>
      </c>
      <c r="C176" t="s">
        <v>1113</v>
      </c>
      <c r="D176" t="s">
        <v>1114</v>
      </c>
    </row>
    <row r="177" spans="1:4">
      <c r="A177" s="1057">
        <v>176</v>
      </c>
      <c r="B177" t="s">
        <v>1109</v>
      </c>
      <c r="C177" t="s">
        <v>1115</v>
      </c>
      <c r="D177" t="s">
        <v>1116</v>
      </c>
    </row>
    <row r="178" spans="1:4">
      <c r="A178" s="1057">
        <v>177</v>
      </c>
      <c r="B178" t="s">
        <v>1109</v>
      </c>
      <c r="C178" t="s">
        <v>1117</v>
      </c>
      <c r="D178" t="s">
        <v>1118</v>
      </c>
    </row>
    <row r="179" spans="1:4">
      <c r="A179" s="1057">
        <v>178</v>
      </c>
      <c r="B179" t="s">
        <v>1109</v>
      </c>
      <c r="C179" t="s">
        <v>1109</v>
      </c>
      <c r="D179" t="s">
        <v>1110</v>
      </c>
    </row>
    <row r="180" spans="1:4">
      <c r="A180" s="1057">
        <v>179</v>
      </c>
      <c r="B180" t="s">
        <v>1109</v>
      </c>
      <c r="C180" t="s">
        <v>1119</v>
      </c>
      <c r="D180" t="s">
        <v>1120</v>
      </c>
    </row>
    <row r="181" spans="1:4">
      <c r="A181" s="1057">
        <v>180</v>
      </c>
      <c r="B181" t="s">
        <v>1109</v>
      </c>
      <c r="C181" t="s">
        <v>1121</v>
      </c>
      <c r="D181" t="s">
        <v>1122</v>
      </c>
    </row>
    <row r="182" spans="1:4">
      <c r="A182" s="1057">
        <v>181</v>
      </c>
      <c r="B182" t="s">
        <v>1109</v>
      </c>
      <c r="C182" t="s">
        <v>1123</v>
      </c>
      <c r="D182" t="s">
        <v>1124</v>
      </c>
    </row>
    <row r="183" spans="1:4">
      <c r="A183" s="1057">
        <v>182</v>
      </c>
      <c r="B183" t="s">
        <v>1109</v>
      </c>
      <c r="C183" t="s">
        <v>1125</v>
      </c>
      <c r="D183" t="s">
        <v>1126</v>
      </c>
    </row>
    <row r="184" spans="1:4">
      <c r="A184" s="1057">
        <v>183</v>
      </c>
      <c r="B184" t="s">
        <v>1109</v>
      </c>
      <c r="C184" t="s">
        <v>1127</v>
      </c>
      <c r="D184" t="s">
        <v>1128</v>
      </c>
    </row>
    <row r="185" spans="1:4">
      <c r="A185" s="1057">
        <v>184</v>
      </c>
      <c r="B185" t="s">
        <v>1109</v>
      </c>
      <c r="C185" t="s">
        <v>1129</v>
      </c>
      <c r="D185" t="s">
        <v>1130</v>
      </c>
    </row>
    <row r="186" spans="1:4">
      <c r="A186" s="1057">
        <v>185</v>
      </c>
      <c r="B186" t="s">
        <v>1131</v>
      </c>
      <c r="C186" t="s">
        <v>1133</v>
      </c>
      <c r="D186" t="s">
        <v>1134</v>
      </c>
    </row>
    <row r="187" spans="1:4">
      <c r="A187" s="1057">
        <v>186</v>
      </c>
      <c r="B187" t="s">
        <v>1131</v>
      </c>
      <c r="C187" t="s">
        <v>1135</v>
      </c>
      <c r="D187" t="s">
        <v>1136</v>
      </c>
    </row>
    <row r="188" spans="1:4">
      <c r="A188" s="1057">
        <v>187</v>
      </c>
      <c r="B188" t="s">
        <v>1131</v>
      </c>
      <c r="C188" t="s">
        <v>1137</v>
      </c>
      <c r="D188" t="s">
        <v>1138</v>
      </c>
    </row>
    <row r="189" spans="1:4">
      <c r="A189" s="1057">
        <v>188</v>
      </c>
      <c r="B189" t="s">
        <v>1131</v>
      </c>
      <c r="C189" t="s">
        <v>1115</v>
      </c>
      <c r="D189" t="s">
        <v>1139</v>
      </c>
    </row>
    <row r="190" spans="1:4">
      <c r="A190" s="1057">
        <v>189</v>
      </c>
      <c r="B190" t="s">
        <v>1131</v>
      </c>
      <c r="C190" t="s">
        <v>1131</v>
      </c>
      <c r="D190" t="s">
        <v>1132</v>
      </c>
    </row>
    <row r="191" spans="1:4">
      <c r="A191" s="1057">
        <v>190</v>
      </c>
      <c r="B191" t="s">
        <v>1131</v>
      </c>
      <c r="C191" t="s">
        <v>1140</v>
      </c>
      <c r="D191" t="s">
        <v>1141</v>
      </c>
    </row>
    <row r="192" spans="1:4">
      <c r="A192" s="1057">
        <v>191</v>
      </c>
      <c r="B192" t="s">
        <v>1131</v>
      </c>
      <c r="C192" t="s">
        <v>1142</v>
      </c>
      <c r="D192" t="s">
        <v>1143</v>
      </c>
    </row>
    <row r="193" spans="1:4">
      <c r="A193" s="1057">
        <v>192</v>
      </c>
      <c r="B193" t="s">
        <v>1131</v>
      </c>
      <c r="C193" t="s">
        <v>978</v>
      </c>
      <c r="D193" t="s">
        <v>1144</v>
      </c>
    </row>
    <row r="194" spans="1:4">
      <c r="A194" s="1057">
        <v>193</v>
      </c>
      <c r="B194" t="s">
        <v>1131</v>
      </c>
      <c r="C194" t="s">
        <v>1145</v>
      </c>
      <c r="D194" t="s">
        <v>1146</v>
      </c>
    </row>
    <row r="195" spans="1:4">
      <c r="A195" s="1057">
        <v>194</v>
      </c>
      <c r="B195" t="s">
        <v>1131</v>
      </c>
      <c r="C195" t="s">
        <v>1147</v>
      </c>
      <c r="D195" t="s">
        <v>1148</v>
      </c>
    </row>
    <row r="196" spans="1:4">
      <c r="A196" s="1057">
        <v>195</v>
      </c>
      <c r="B196" t="s">
        <v>1131</v>
      </c>
      <c r="C196" t="s">
        <v>1149</v>
      </c>
      <c r="D196" t="s">
        <v>1150</v>
      </c>
    </row>
    <row r="197" spans="1:4">
      <c r="A197" s="1057">
        <v>196</v>
      </c>
      <c r="B197" t="s">
        <v>1131</v>
      </c>
      <c r="C197" t="s">
        <v>1151</v>
      </c>
      <c r="D197" t="s">
        <v>1152</v>
      </c>
    </row>
    <row r="198" spans="1:4">
      <c r="A198" s="1057">
        <v>197</v>
      </c>
      <c r="B198" t="s">
        <v>1131</v>
      </c>
      <c r="C198" t="s">
        <v>1153</v>
      </c>
      <c r="D198" t="s">
        <v>1154</v>
      </c>
    </row>
    <row r="199" spans="1:4">
      <c r="A199" s="1057">
        <v>198</v>
      </c>
      <c r="B199" t="s">
        <v>1131</v>
      </c>
      <c r="C199" t="s">
        <v>1155</v>
      </c>
      <c r="D199" t="s">
        <v>1156</v>
      </c>
    </row>
    <row r="200" spans="1:4">
      <c r="A200" s="1057">
        <v>199</v>
      </c>
      <c r="B200" t="s">
        <v>1131</v>
      </c>
      <c r="C200" t="s">
        <v>1157</v>
      </c>
      <c r="D200" t="s">
        <v>1158</v>
      </c>
    </row>
    <row r="201" spans="1:4">
      <c r="A201" s="1057">
        <v>200</v>
      </c>
      <c r="B201" t="s">
        <v>1131</v>
      </c>
      <c r="C201" t="s">
        <v>1159</v>
      </c>
      <c r="D201" t="s">
        <v>1160</v>
      </c>
    </row>
    <row r="202" spans="1:4">
      <c r="A202" s="1057">
        <v>201</v>
      </c>
      <c r="B202" t="s">
        <v>1131</v>
      </c>
      <c r="C202" t="s">
        <v>1161</v>
      </c>
      <c r="D202" t="s">
        <v>1162</v>
      </c>
    </row>
    <row r="203" spans="1:4">
      <c r="A203" s="1057">
        <v>202</v>
      </c>
      <c r="B203" t="s">
        <v>1163</v>
      </c>
      <c r="C203" t="s">
        <v>1165</v>
      </c>
      <c r="D203" t="s">
        <v>1166</v>
      </c>
    </row>
    <row r="204" spans="1:4">
      <c r="A204" s="1057">
        <v>203</v>
      </c>
      <c r="B204" t="s">
        <v>1163</v>
      </c>
      <c r="C204" t="s">
        <v>1167</v>
      </c>
      <c r="D204" t="s">
        <v>1168</v>
      </c>
    </row>
    <row r="205" spans="1:4">
      <c r="A205" s="1057">
        <v>204</v>
      </c>
      <c r="B205" t="s">
        <v>1163</v>
      </c>
      <c r="C205" t="s">
        <v>1163</v>
      </c>
      <c r="D205" t="s">
        <v>1164</v>
      </c>
    </row>
    <row r="206" spans="1:4">
      <c r="A206" s="1057">
        <v>205</v>
      </c>
      <c r="B206" t="s">
        <v>1163</v>
      </c>
      <c r="C206" t="s">
        <v>1169</v>
      </c>
      <c r="D206" t="s">
        <v>1170</v>
      </c>
    </row>
    <row r="207" spans="1:4">
      <c r="A207" s="1057">
        <v>206</v>
      </c>
      <c r="B207" t="s">
        <v>1163</v>
      </c>
      <c r="C207" t="s">
        <v>1171</v>
      </c>
      <c r="D207" t="s">
        <v>1172</v>
      </c>
    </row>
    <row r="208" spans="1:4">
      <c r="A208" s="1057">
        <v>207</v>
      </c>
      <c r="B208" t="s">
        <v>1163</v>
      </c>
      <c r="C208" t="s">
        <v>1173</v>
      </c>
      <c r="D208" t="s">
        <v>1174</v>
      </c>
    </row>
    <row r="209" spans="1:4">
      <c r="A209" s="1057">
        <v>208</v>
      </c>
      <c r="B209" t="s">
        <v>1163</v>
      </c>
      <c r="C209" t="s">
        <v>1175</v>
      </c>
      <c r="D209" t="s">
        <v>1176</v>
      </c>
    </row>
    <row r="210" spans="1:4">
      <c r="A210" s="1057">
        <v>209</v>
      </c>
      <c r="B210" t="s">
        <v>1163</v>
      </c>
      <c r="C210" t="s">
        <v>1177</v>
      </c>
      <c r="D210" t="s">
        <v>1178</v>
      </c>
    </row>
    <row r="211" spans="1:4">
      <c r="A211" s="1057">
        <v>210</v>
      </c>
      <c r="B211" t="s">
        <v>1163</v>
      </c>
      <c r="C211" t="s">
        <v>1179</v>
      </c>
      <c r="D211" t="s">
        <v>1180</v>
      </c>
    </row>
    <row r="212" spans="1:4">
      <c r="A212" s="1057">
        <v>211</v>
      </c>
      <c r="B212" t="s">
        <v>1163</v>
      </c>
      <c r="C212" t="s">
        <v>1181</v>
      </c>
      <c r="D212" t="s">
        <v>1182</v>
      </c>
    </row>
    <row r="213" spans="1:4">
      <c r="A213" s="1057">
        <v>212</v>
      </c>
      <c r="B213" t="s">
        <v>1183</v>
      </c>
      <c r="C213" t="s">
        <v>1055</v>
      </c>
      <c r="D213" t="s">
        <v>1185</v>
      </c>
    </row>
    <row r="214" spans="1:4">
      <c r="A214" s="1057">
        <v>213</v>
      </c>
      <c r="B214" t="s">
        <v>1183</v>
      </c>
      <c r="C214" t="s">
        <v>1186</v>
      </c>
      <c r="D214" t="s">
        <v>1187</v>
      </c>
    </row>
    <row r="215" spans="1:4">
      <c r="A215" s="1057">
        <v>214</v>
      </c>
      <c r="B215" t="s">
        <v>1183</v>
      </c>
      <c r="C215" t="s">
        <v>1188</v>
      </c>
      <c r="D215" t="s">
        <v>1189</v>
      </c>
    </row>
    <row r="216" spans="1:4">
      <c r="A216" s="1057">
        <v>215</v>
      </c>
      <c r="B216" t="s">
        <v>1183</v>
      </c>
      <c r="C216" t="s">
        <v>1190</v>
      </c>
      <c r="D216" t="s">
        <v>1191</v>
      </c>
    </row>
    <row r="217" spans="1:4">
      <c r="A217" s="1057">
        <v>216</v>
      </c>
      <c r="B217" t="s">
        <v>1183</v>
      </c>
      <c r="C217" t="s">
        <v>1183</v>
      </c>
      <c r="D217" t="s">
        <v>1184</v>
      </c>
    </row>
    <row r="218" spans="1:4">
      <c r="A218" s="1057">
        <v>217</v>
      </c>
      <c r="B218" t="s">
        <v>1183</v>
      </c>
      <c r="C218" t="s">
        <v>1192</v>
      </c>
      <c r="D218" t="s">
        <v>1193</v>
      </c>
    </row>
    <row r="219" spans="1:4">
      <c r="A219" s="1057">
        <v>218</v>
      </c>
      <c r="B219" t="s">
        <v>1183</v>
      </c>
      <c r="C219" t="s">
        <v>1194</v>
      </c>
      <c r="D219" t="s">
        <v>1195</v>
      </c>
    </row>
    <row r="220" spans="1:4">
      <c r="A220" s="1057">
        <v>219</v>
      </c>
      <c r="B220" t="s">
        <v>1183</v>
      </c>
      <c r="C220" t="s">
        <v>1196</v>
      </c>
      <c r="D220" t="s">
        <v>1197</v>
      </c>
    </row>
    <row r="221" spans="1:4">
      <c r="A221" s="1057">
        <v>220</v>
      </c>
      <c r="B221" t="s">
        <v>1183</v>
      </c>
      <c r="C221" t="s">
        <v>1198</v>
      </c>
      <c r="D221" t="s">
        <v>1199</v>
      </c>
    </row>
    <row r="222" spans="1:4">
      <c r="A222" s="1057">
        <v>221</v>
      </c>
      <c r="B222" t="s">
        <v>1183</v>
      </c>
      <c r="C222" t="s">
        <v>1200</v>
      </c>
      <c r="D222" t="s">
        <v>1201</v>
      </c>
    </row>
    <row r="223" spans="1:4">
      <c r="A223" s="1057">
        <v>222</v>
      </c>
      <c r="B223" t="s">
        <v>1202</v>
      </c>
      <c r="C223" t="s">
        <v>1204</v>
      </c>
      <c r="D223" t="s">
        <v>1205</v>
      </c>
    </row>
    <row r="224" spans="1:4">
      <c r="A224" s="1057">
        <v>223</v>
      </c>
      <c r="B224" t="s">
        <v>1202</v>
      </c>
      <c r="C224" t="s">
        <v>1206</v>
      </c>
      <c r="D224" t="s">
        <v>1207</v>
      </c>
    </row>
    <row r="225" spans="1:4">
      <c r="A225" s="1057">
        <v>224</v>
      </c>
      <c r="B225" t="s">
        <v>1202</v>
      </c>
      <c r="C225" t="s">
        <v>1208</v>
      </c>
      <c r="D225" t="s">
        <v>1209</v>
      </c>
    </row>
    <row r="226" spans="1:4">
      <c r="A226" s="1057">
        <v>225</v>
      </c>
      <c r="B226" t="s">
        <v>1202</v>
      </c>
      <c r="C226" t="s">
        <v>1210</v>
      </c>
      <c r="D226" t="s">
        <v>1211</v>
      </c>
    </row>
    <row r="227" spans="1:4">
      <c r="A227" s="1057">
        <v>226</v>
      </c>
      <c r="B227" t="s">
        <v>1202</v>
      </c>
      <c r="C227" t="s">
        <v>1212</v>
      </c>
      <c r="D227" t="s">
        <v>1213</v>
      </c>
    </row>
    <row r="228" spans="1:4">
      <c r="A228" s="1057">
        <v>227</v>
      </c>
      <c r="B228" t="s">
        <v>1202</v>
      </c>
      <c r="C228" t="s">
        <v>1214</v>
      </c>
      <c r="D228" t="s">
        <v>1215</v>
      </c>
    </row>
    <row r="229" spans="1:4">
      <c r="A229" s="1057">
        <v>228</v>
      </c>
      <c r="B229" t="s">
        <v>1202</v>
      </c>
      <c r="C229" t="s">
        <v>1202</v>
      </c>
      <c r="D229" t="s">
        <v>1203</v>
      </c>
    </row>
    <row r="230" spans="1:4">
      <c r="A230" s="1057">
        <v>229</v>
      </c>
      <c r="B230" t="s">
        <v>1202</v>
      </c>
      <c r="C230" t="s">
        <v>1216</v>
      </c>
      <c r="D230" t="s">
        <v>1217</v>
      </c>
    </row>
    <row r="231" spans="1:4">
      <c r="A231" s="1057">
        <v>230</v>
      </c>
      <c r="B231" t="s">
        <v>1202</v>
      </c>
      <c r="C231" t="s">
        <v>1218</v>
      </c>
      <c r="D231" t="s">
        <v>1219</v>
      </c>
    </row>
    <row r="232" spans="1:4">
      <c r="A232" s="1057">
        <v>231</v>
      </c>
      <c r="B232" t="s">
        <v>1202</v>
      </c>
      <c r="C232" t="s">
        <v>1220</v>
      </c>
      <c r="D232" t="s">
        <v>1221</v>
      </c>
    </row>
    <row r="233" spans="1:4">
      <c r="A233" s="1057">
        <v>232</v>
      </c>
      <c r="B233" t="s">
        <v>1202</v>
      </c>
      <c r="C233" t="s">
        <v>1222</v>
      </c>
      <c r="D233" t="s">
        <v>1223</v>
      </c>
    </row>
    <row r="234" spans="1:4">
      <c r="A234" s="1057">
        <v>233</v>
      </c>
      <c r="B234" t="s">
        <v>1202</v>
      </c>
      <c r="C234" t="s">
        <v>1224</v>
      </c>
      <c r="D234" t="s">
        <v>1225</v>
      </c>
    </row>
    <row r="235" spans="1:4">
      <c r="A235" s="1057">
        <v>234</v>
      </c>
      <c r="B235" t="s">
        <v>1202</v>
      </c>
      <c r="C235" t="s">
        <v>1226</v>
      </c>
      <c r="D235" t="s">
        <v>1227</v>
      </c>
    </row>
    <row r="236" spans="1:4">
      <c r="A236" s="1057">
        <v>235</v>
      </c>
      <c r="B236" t="s">
        <v>1202</v>
      </c>
      <c r="C236" t="s">
        <v>1228</v>
      </c>
      <c r="D236" t="s">
        <v>1229</v>
      </c>
    </row>
    <row r="237" spans="1:4">
      <c r="A237" s="1057">
        <v>236</v>
      </c>
      <c r="B237" t="s">
        <v>1230</v>
      </c>
      <c r="C237" t="s">
        <v>1113</v>
      </c>
      <c r="D237" t="s">
        <v>1232</v>
      </c>
    </row>
    <row r="238" spans="1:4">
      <c r="A238" s="1057">
        <v>237</v>
      </c>
      <c r="B238" t="s">
        <v>1230</v>
      </c>
      <c r="C238" t="s">
        <v>1233</v>
      </c>
      <c r="D238" t="s">
        <v>1234</v>
      </c>
    </row>
    <row r="239" spans="1:4">
      <c r="A239" s="1057">
        <v>238</v>
      </c>
      <c r="B239" t="s">
        <v>1230</v>
      </c>
      <c r="C239" t="s">
        <v>1235</v>
      </c>
      <c r="D239" t="s">
        <v>1236</v>
      </c>
    </row>
    <row r="240" spans="1:4">
      <c r="A240" s="1057">
        <v>239</v>
      </c>
      <c r="B240" t="s">
        <v>1230</v>
      </c>
      <c r="C240" t="s">
        <v>1237</v>
      </c>
      <c r="D240" t="s">
        <v>1238</v>
      </c>
    </row>
    <row r="241" spans="1:4">
      <c r="A241" s="1057">
        <v>240</v>
      </c>
      <c r="B241" t="s">
        <v>1230</v>
      </c>
      <c r="C241" t="s">
        <v>1239</v>
      </c>
      <c r="D241" t="s">
        <v>1240</v>
      </c>
    </row>
    <row r="242" spans="1:4">
      <c r="A242" s="1057">
        <v>241</v>
      </c>
      <c r="B242" t="s">
        <v>1230</v>
      </c>
      <c r="C242" t="s">
        <v>1241</v>
      </c>
      <c r="D242" t="s">
        <v>1242</v>
      </c>
    </row>
    <row r="243" spans="1:4">
      <c r="A243" s="1057">
        <v>242</v>
      </c>
      <c r="B243" t="s">
        <v>1230</v>
      </c>
      <c r="C243" t="s">
        <v>1230</v>
      </c>
      <c r="D243" t="s">
        <v>1231</v>
      </c>
    </row>
    <row r="244" spans="1:4">
      <c r="A244" s="1057">
        <v>243</v>
      </c>
      <c r="B244" t="s">
        <v>1230</v>
      </c>
      <c r="C244" t="s">
        <v>1243</v>
      </c>
      <c r="D244" t="s">
        <v>1244</v>
      </c>
    </row>
    <row r="245" spans="1:4">
      <c r="A245" s="1057">
        <v>244</v>
      </c>
      <c r="B245" t="s">
        <v>1230</v>
      </c>
      <c r="C245" t="s">
        <v>1245</v>
      </c>
      <c r="D245" t="s">
        <v>1246</v>
      </c>
    </row>
    <row r="246" spans="1:4">
      <c r="A246" s="1057">
        <v>245</v>
      </c>
      <c r="B246" t="s">
        <v>1230</v>
      </c>
      <c r="C246" t="s">
        <v>1247</v>
      </c>
      <c r="D246" t="s">
        <v>1248</v>
      </c>
    </row>
    <row r="247" spans="1:4">
      <c r="A247" s="1057">
        <v>246</v>
      </c>
      <c r="B247" t="s">
        <v>1230</v>
      </c>
      <c r="C247" t="s">
        <v>1249</v>
      </c>
      <c r="D247" t="s">
        <v>1250</v>
      </c>
    </row>
    <row r="248" spans="1:4">
      <c r="A248" s="1057">
        <v>247</v>
      </c>
      <c r="B248" t="s">
        <v>1230</v>
      </c>
      <c r="C248" t="s">
        <v>1251</v>
      </c>
      <c r="D248" t="s">
        <v>1252</v>
      </c>
    </row>
    <row r="249" spans="1:4">
      <c r="A249" s="1057">
        <v>248</v>
      </c>
      <c r="B249" t="s">
        <v>1230</v>
      </c>
      <c r="C249" t="s">
        <v>1253</v>
      </c>
      <c r="D249" t="s">
        <v>1254</v>
      </c>
    </row>
    <row r="250" spans="1:4">
      <c r="A250" s="1057">
        <v>249</v>
      </c>
      <c r="B250" t="s">
        <v>1230</v>
      </c>
      <c r="C250" t="s">
        <v>1255</v>
      </c>
      <c r="D250" t="s">
        <v>1256</v>
      </c>
    </row>
    <row r="251" spans="1:4">
      <c r="A251" s="1057">
        <v>250</v>
      </c>
      <c r="B251" t="s">
        <v>1257</v>
      </c>
      <c r="C251" t="s">
        <v>1259</v>
      </c>
      <c r="D251" t="s">
        <v>1260</v>
      </c>
    </row>
    <row r="252" spans="1:4">
      <c r="A252" s="1057">
        <v>251</v>
      </c>
      <c r="B252" t="s">
        <v>1257</v>
      </c>
      <c r="C252" t="s">
        <v>1261</v>
      </c>
      <c r="D252" t="s">
        <v>1262</v>
      </c>
    </row>
    <row r="253" spans="1:4">
      <c r="A253" s="1057">
        <v>252</v>
      </c>
      <c r="B253" t="s">
        <v>1257</v>
      </c>
      <c r="C253" t="s">
        <v>1208</v>
      </c>
      <c r="D253" t="s">
        <v>1263</v>
      </c>
    </row>
    <row r="254" spans="1:4">
      <c r="A254" s="1057">
        <v>253</v>
      </c>
      <c r="B254" t="s">
        <v>1257</v>
      </c>
      <c r="C254" t="s">
        <v>1264</v>
      </c>
      <c r="D254" t="s">
        <v>1265</v>
      </c>
    </row>
    <row r="255" spans="1:4">
      <c r="A255" s="1057">
        <v>254</v>
      </c>
      <c r="B255" t="s">
        <v>1257</v>
      </c>
      <c r="C255" t="s">
        <v>1266</v>
      </c>
      <c r="D255" t="s">
        <v>1267</v>
      </c>
    </row>
    <row r="256" spans="1:4">
      <c r="A256" s="1057">
        <v>255</v>
      </c>
      <c r="B256" t="s">
        <v>1257</v>
      </c>
      <c r="C256" t="s">
        <v>1257</v>
      </c>
      <c r="D256" t="s">
        <v>1258</v>
      </c>
    </row>
    <row r="257" spans="1:4">
      <c r="A257" s="1057">
        <v>256</v>
      </c>
      <c r="B257" t="s">
        <v>1257</v>
      </c>
      <c r="C257" t="s">
        <v>1268</v>
      </c>
      <c r="D257" t="s">
        <v>1269</v>
      </c>
    </row>
    <row r="258" spans="1:4">
      <c r="A258" s="1057">
        <v>257</v>
      </c>
      <c r="B258" t="s">
        <v>1257</v>
      </c>
      <c r="C258" t="s">
        <v>1270</v>
      </c>
      <c r="D258" t="s">
        <v>1271</v>
      </c>
    </row>
    <row r="259" spans="1:4">
      <c r="A259" s="1057">
        <v>258</v>
      </c>
      <c r="B259" t="s">
        <v>1257</v>
      </c>
      <c r="C259" t="s">
        <v>1272</v>
      </c>
      <c r="D259" t="s">
        <v>1273</v>
      </c>
    </row>
    <row r="260" spans="1:4">
      <c r="A260" s="1057">
        <v>259</v>
      </c>
      <c r="B260" t="s">
        <v>1257</v>
      </c>
      <c r="C260" t="s">
        <v>1274</v>
      </c>
      <c r="D260" t="s">
        <v>1275</v>
      </c>
    </row>
    <row r="261" spans="1:4">
      <c r="A261" s="1057">
        <v>260</v>
      </c>
      <c r="B261" t="s">
        <v>1257</v>
      </c>
      <c r="C261" t="s">
        <v>1276</v>
      </c>
      <c r="D261" t="s">
        <v>1277</v>
      </c>
    </row>
    <row r="262" spans="1:4">
      <c r="A262" s="1057">
        <v>261</v>
      </c>
      <c r="B262" t="s">
        <v>1257</v>
      </c>
      <c r="C262" t="s">
        <v>1224</v>
      </c>
      <c r="D262" t="s">
        <v>1278</v>
      </c>
    </row>
    <row r="263" spans="1:4">
      <c r="A263" s="1057">
        <v>262</v>
      </c>
      <c r="B263" t="s">
        <v>1257</v>
      </c>
      <c r="C263" t="s">
        <v>1279</v>
      </c>
      <c r="D263" t="s">
        <v>1280</v>
      </c>
    </row>
    <row r="264" spans="1:4">
      <c r="A264" s="1057">
        <v>263</v>
      </c>
      <c r="B264" t="s">
        <v>1281</v>
      </c>
      <c r="C264" t="s">
        <v>1283</v>
      </c>
      <c r="D264" t="s">
        <v>1284</v>
      </c>
    </row>
    <row r="265" spans="1:4">
      <c r="A265" s="1057">
        <v>264</v>
      </c>
      <c r="B265" t="s">
        <v>1281</v>
      </c>
      <c r="C265" t="s">
        <v>881</v>
      </c>
      <c r="D265" t="s">
        <v>1285</v>
      </c>
    </row>
    <row r="266" spans="1:4">
      <c r="A266" s="1057">
        <v>265</v>
      </c>
      <c r="B266" t="s">
        <v>1281</v>
      </c>
      <c r="C266" t="s">
        <v>1286</v>
      </c>
      <c r="D266" t="s">
        <v>1287</v>
      </c>
    </row>
    <row r="267" spans="1:4">
      <c r="A267" s="1057">
        <v>266</v>
      </c>
      <c r="B267" t="s">
        <v>1281</v>
      </c>
      <c r="C267" t="s">
        <v>1288</v>
      </c>
      <c r="D267" t="s">
        <v>1289</v>
      </c>
    </row>
    <row r="268" spans="1:4">
      <c r="A268" s="1057">
        <v>267</v>
      </c>
      <c r="B268" t="s">
        <v>1281</v>
      </c>
      <c r="C268" t="s">
        <v>1290</v>
      </c>
      <c r="D268" t="s">
        <v>1291</v>
      </c>
    </row>
    <row r="269" spans="1:4">
      <c r="A269" s="1057">
        <v>268</v>
      </c>
      <c r="B269" t="s">
        <v>1281</v>
      </c>
      <c r="C269" t="s">
        <v>1292</v>
      </c>
      <c r="D269" t="s">
        <v>1293</v>
      </c>
    </row>
    <row r="270" spans="1:4">
      <c r="A270" s="1057">
        <v>269</v>
      </c>
      <c r="B270" t="s">
        <v>1281</v>
      </c>
      <c r="C270" t="s">
        <v>1281</v>
      </c>
      <c r="D270" t="s">
        <v>1282</v>
      </c>
    </row>
    <row r="271" spans="1:4">
      <c r="A271" s="1057">
        <v>270</v>
      </c>
      <c r="B271" t="s">
        <v>1281</v>
      </c>
      <c r="C271" t="s">
        <v>1294</v>
      </c>
      <c r="D271" t="s">
        <v>1295</v>
      </c>
    </row>
    <row r="272" spans="1:4">
      <c r="A272" s="1057">
        <v>271</v>
      </c>
      <c r="B272" t="s">
        <v>1281</v>
      </c>
      <c r="C272" t="s">
        <v>1296</v>
      </c>
      <c r="D272" t="s">
        <v>1297</v>
      </c>
    </row>
    <row r="273" spans="1:4">
      <c r="A273" s="1057">
        <v>272</v>
      </c>
      <c r="B273" t="s">
        <v>1281</v>
      </c>
      <c r="C273" t="s">
        <v>1298</v>
      </c>
      <c r="D273" t="s">
        <v>1299</v>
      </c>
    </row>
    <row r="274" spans="1:4">
      <c r="A274" s="1057">
        <v>273</v>
      </c>
      <c r="B274" t="s">
        <v>1281</v>
      </c>
      <c r="C274" t="s">
        <v>1300</v>
      </c>
      <c r="D274" t="s">
        <v>1301</v>
      </c>
    </row>
    <row r="275" spans="1:4">
      <c r="A275" s="1057">
        <v>274</v>
      </c>
      <c r="B275" t="s">
        <v>1281</v>
      </c>
      <c r="C275" t="s">
        <v>963</v>
      </c>
      <c r="D275" t="s">
        <v>1302</v>
      </c>
    </row>
    <row r="276" spans="1:4">
      <c r="A276" s="1057">
        <v>275</v>
      </c>
      <c r="B276" t="s">
        <v>1281</v>
      </c>
      <c r="C276" t="s">
        <v>1303</v>
      </c>
      <c r="D276" t="s">
        <v>1304</v>
      </c>
    </row>
    <row r="277" spans="1:4">
      <c r="A277" s="1057">
        <v>276</v>
      </c>
      <c r="B277" t="s">
        <v>1281</v>
      </c>
      <c r="C277" t="s">
        <v>1305</v>
      </c>
      <c r="D277" t="s">
        <v>1306</v>
      </c>
    </row>
    <row r="278" spans="1:4">
      <c r="A278" s="1057">
        <v>277</v>
      </c>
      <c r="B278" t="s">
        <v>1281</v>
      </c>
      <c r="C278" t="s">
        <v>1307</v>
      </c>
      <c r="D278" t="s">
        <v>1308</v>
      </c>
    </row>
    <row r="279" spans="1:4">
      <c r="A279" s="1057">
        <v>278</v>
      </c>
      <c r="B279" t="s">
        <v>1309</v>
      </c>
      <c r="C279" t="s">
        <v>1311</v>
      </c>
      <c r="D279" t="s">
        <v>1312</v>
      </c>
    </row>
    <row r="280" spans="1:4">
      <c r="A280" s="1057">
        <v>279</v>
      </c>
      <c r="B280" t="s">
        <v>1309</v>
      </c>
      <c r="C280" t="s">
        <v>1313</v>
      </c>
      <c r="D280" t="s">
        <v>1314</v>
      </c>
    </row>
    <row r="281" spans="1:4">
      <c r="A281" s="1057">
        <v>280</v>
      </c>
      <c r="B281" t="s">
        <v>1309</v>
      </c>
      <c r="C281" t="s">
        <v>1315</v>
      </c>
      <c r="D281" t="s">
        <v>1316</v>
      </c>
    </row>
    <row r="282" spans="1:4">
      <c r="A282" s="1057">
        <v>281</v>
      </c>
      <c r="B282" t="s">
        <v>1309</v>
      </c>
      <c r="C282" t="s">
        <v>1317</v>
      </c>
      <c r="D282" t="s">
        <v>1318</v>
      </c>
    </row>
    <row r="283" spans="1:4">
      <c r="A283" s="1057">
        <v>282</v>
      </c>
      <c r="B283" t="s">
        <v>1309</v>
      </c>
      <c r="C283" t="s">
        <v>1319</v>
      </c>
      <c r="D283" t="s">
        <v>1320</v>
      </c>
    </row>
    <row r="284" spans="1:4">
      <c r="A284" s="1057">
        <v>283</v>
      </c>
      <c r="B284" t="s">
        <v>1309</v>
      </c>
      <c r="C284" t="s">
        <v>1321</v>
      </c>
      <c r="D284" t="s">
        <v>1322</v>
      </c>
    </row>
    <row r="285" spans="1:4">
      <c r="A285" s="1057">
        <v>284</v>
      </c>
      <c r="B285" t="s">
        <v>1309</v>
      </c>
      <c r="C285" t="s">
        <v>1323</v>
      </c>
      <c r="D285" t="s">
        <v>1324</v>
      </c>
    </row>
    <row r="286" spans="1:4">
      <c r="A286" s="1057">
        <v>285</v>
      </c>
      <c r="B286" t="s">
        <v>1309</v>
      </c>
      <c r="C286" t="s">
        <v>1325</v>
      </c>
      <c r="D286" t="s">
        <v>1326</v>
      </c>
    </row>
    <row r="287" spans="1:4">
      <c r="A287" s="1057">
        <v>286</v>
      </c>
      <c r="B287" t="s">
        <v>1309</v>
      </c>
      <c r="C287" t="s">
        <v>1309</v>
      </c>
      <c r="D287" t="s">
        <v>1310</v>
      </c>
    </row>
    <row r="288" spans="1:4">
      <c r="A288" s="1057">
        <v>287</v>
      </c>
      <c r="B288" t="s">
        <v>1309</v>
      </c>
      <c r="C288" t="s">
        <v>1327</v>
      </c>
      <c r="D288" t="s">
        <v>1328</v>
      </c>
    </row>
    <row r="289" spans="1:4">
      <c r="A289" s="1057">
        <v>288</v>
      </c>
      <c r="B289" t="s">
        <v>1309</v>
      </c>
      <c r="C289" t="s">
        <v>1329</v>
      </c>
      <c r="D289" t="s">
        <v>1330</v>
      </c>
    </row>
    <row r="290" spans="1:4">
      <c r="A290" s="1057">
        <v>289</v>
      </c>
      <c r="B290" t="s">
        <v>1309</v>
      </c>
      <c r="C290" t="s">
        <v>1331</v>
      </c>
      <c r="D290" t="s">
        <v>1332</v>
      </c>
    </row>
    <row r="291" spans="1:4">
      <c r="A291" s="1057">
        <v>290</v>
      </c>
      <c r="B291" t="s">
        <v>1333</v>
      </c>
      <c r="C291" t="s">
        <v>1335</v>
      </c>
      <c r="D291" t="s">
        <v>1336</v>
      </c>
    </row>
    <row r="292" spans="1:4">
      <c r="A292" s="1057">
        <v>291</v>
      </c>
      <c r="B292" t="s">
        <v>1333</v>
      </c>
      <c r="C292" t="s">
        <v>1337</v>
      </c>
      <c r="D292" t="s">
        <v>1338</v>
      </c>
    </row>
    <row r="293" spans="1:4">
      <c r="A293" s="1057">
        <v>292</v>
      </c>
      <c r="B293" t="s">
        <v>1333</v>
      </c>
      <c r="C293" t="s">
        <v>1339</v>
      </c>
      <c r="D293" t="s">
        <v>1340</v>
      </c>
    </row>
    <row r="294" spans="1:4">
      <c r="A294" s="1057">
        <v>293</v>
      </c>
      <c r="B294" t="s">
        <v>1333</v>
      </c>
      <c r="C294" t="s">
        <v>1341</v>
      </c>
      <c r="D294" t="s">
        <v>1342</v>
      </c>
    </row>
    <row r="295" spans="1:4">
      <c r="A295" s="1057">
        <v>294</v>
      </c>
      <c r="B295" t="s">
        <v>1333</v>
      </c>
      <c r="C295" t="s">
        <v>1343</v>
      </c>
      <c r="D295" t="s">
        <v>1344</v>
      </c>
    </row>
    <row r="296" spans="1:4">
      <c r="A296" s="1057">
        <v>295</v>
      </c>
      <c r="B296" t="s">
        <v>1333</v>
      </c>
      <c r="C296" t="s">
        <v>1345</v>
      </c>
      <c r="D296" t="s">
        <v>1346</v>
      </c>
    </row>
    <row r="297" spans="1:4">
      <c r="A297" s="1057">
        <v>296</v>
      </c>
      <c r="B297" t="s">
        <v>1333</v>
      </c>
      <c r="C297" t="s">
        <v>1347</v>
      </c>
      <c r="D297" t="s">
        <v>1348</v>
      </c>
    </row>
    <row r="298" spans="1:4">
      <c r="A298" s="1057">
        <v>297</v>
      </c>
      <c r="B298" t="s">
        <v>1333</v>
      </c>
      <c r="C298" t="s">
        <v>947</v>
      </c>
      <c r="D298" t="s">
        <v>1349</v>
      </c>
    </row>
    <row r="299" spans="1:4">
      <c r="A299" s="1057">
        <v>298</v>
      </c>
      <c r="B299" t="s">
        <v>1333</v>
      </c>
      <c r="C299" t="s">
        <v>1350</v>
      </c>
      <c r="D299" t="s">
        <v>1351</v>
      </c>
    </row>
    <row r="300" spans="1:4">
      <c r="A300" s="1057">
        <v>299</v>
      </c>
      <c r="B300" t="s">
        <v>1333</v>
      </c>
      <c r="C300" t="s">
        <v>1352</v>
      </c>
      <c r="D300" t="s">
        <v>1353</v>
      </c>
    </row>
    <row r="301" spans="1:4">
      <c r="A301" s="1057">
        <v>300</v>
      </c>
      <c r="B301" t="s">
        <v>1333</v>
      </c>
      <c r="C301" t="s">
        <v>1354</v>
      </c>
      <c r="D301" t="s">
        <v>1355</v>
      </c>
    </row>
    <row r="302" spans="1:4">
      <c r="A302" s="1057">
        <v>301</v>
      </c>
      <c r="B302" t="s">
        <v>1333</v>
      </c>
      <c r="C302" t="s">
        <v>1333</v>
      </c>
      <c r="D302" t="s">
        <v>1334</v>
      </c>
    </row>
    <row r="303" spans="1:4">
      <c r="A303" s="1057">
        <v>302</v>
      </c>
      <c r="B303" t="s">
        <v>1333</v>
      </c>
      <c r="C303" t="s">
        <v>1356</v>
      </c>
      <c r="D303" t="s">
        <v>1357</v>
      </c>
    </row>
    <row r="304" spans="1:4">
      <c r="A304" s="1057">
        <v>303</v>
      </c>
      <c r="B304" t="s">
        <v>1333</v>
      </c>
      <c r="C304" t="s">
        <v>1049</v>
      </c>
      <c r="D304" t="s">
        <v>1358</v>
      </c>
    </row>
    <row r="305" spans="1:4">
      <c r="A305" s="1057">
        <v>304</v>
      </c>
      <c r="B305" t="s">
        <v>1333</v>
      </c>
      <c r="C305" t="s">
        <v>1359</v>
      </c>
      <c r="D305" t="s">
        <v>1360</v>
      </c>
    </row>
    <row r="306" spans="1:4">
      <c r="A306" s="1057">
        <v>305</v>
      </c>
      <c r="B306" t="s">
        <v>1333</v>
      </c>
      <c r="C306" t="s">
        <v>1361</v>
      </c>
      <c r="D306" t="s">
        <v>1362</v>
      </c>
    </row>
    <row r="307" spans="1:4">
      <c r="A307" s="1057">
        <v>306</v>
      </c>
      <c r="B307" t="s">
        <v>1333</v>
      </c>
      <c r="C307" t="s">
        <v>1363</v>
      </c>
      <c r="D307" t="s">
        <v>1364</v>
      </c>
    </row>
    <row r="308" spans="1:4">
      <c r="A308" s="1057">
        <v>307</v>
      </c>
      <c r="B308" t="s">
        <v>1365</v>
      </c>
      <c r="C308" t="s">
        <v>1367</v>
      </c>
      <c r="D308" t="s">
        <v>1368</v>
      </c>
    </row>
    <row r="309" spans="1:4">
      <c r="A309" s="1057">
        <v>308</v>
      </c>
      <c r="B309" t="s">
        <v>1365</v>
      </c>
      <c r="C309" t="s">
        <v>1369</v>
      </c>
      <c r="D309" t="s">
        <v>1370</v>
      </c>
    </row>
    <row r="310" spans="1:4">
      <c r="A310" s="1057">
        <v>309</v>
      </c>
      <c r="B310" t="s">
        <v>1365</v>
      </c>
      <c r="C310" t="s">
        <v>1371</v>
      </c>
      <c r="D310" t="s">
        <v>1372</v>
      </c>
    </row>
    <row r="311" spans="1:4">
      <c r="A311" s="1057">
        <v>310</v>
      </c>
      <c r="B311" t="s">
        <v>1365</v>
      </c>
      <c r="C311" t="s">
        <v>1373</v>
      </c>
      <c r="D311" t="s">
        <v>1374</v>
      </c>
    </row>
    <row r="312" spans="1:4">
      <c r="A312" s="1057">
        <v>311</v>
      </c>
      <c r="B312" t="s">
        <v>1365</v>
      </c>
      <c r="C312" t="s">
        <v>1375</v>
      </c>
      <c r="D312" t="s">
        <v>1376</v>
      </c>
    </row>
    <row r="313" spans="1:4">
      <c r="A313" s="1057">
        <v>312</v>
      </c>
      <c r="B313" t="s">
        <v>1365</v>
      </c>
      <c r="C313" t="s">
        <v>1377</v>
      </c>
      <c r="D313" t="s">
        <v>1378</v>
      </c>
    </row>
    <row r="314" spans="1:4">
      <c r="A314" s="1057">
        <v>313</v>
      </c>
      <c r="B314" t="s">
        <v>1365</v>
      </c>
      <c r="C314" t="s">
        <v>1379</v>
      </c>
      <c r="D314" t="s">
        <v>1380</v>
      </c>
    </row>
    <row r="315" spans="1:4">
      <c r="A315" s="1057">
        <v>314</v>
      </c>
      <c r="B315" t="s">
        <v>1365</v>
      </c>
      <c r="C315" t="s">
        <v>1381</v>
      </c>
      <c r="D315" t="s">
        <v>1382</v>
      </c>
    </row>
    <row r="316" spans="1:4">
      <c r="A316" s="1057">
        <v>315</v>
      </c>
      <c r="B316" t="s">
        <v>1365</v>
      </c>
      <c r="C316" t="s">
        <v>1365</v>
      </c>
      <c r="D316" t="s">
        <v>1366</v>
      </c>
    </row>
    <row r="317" spans="1:4">
      <c r="A317" s="1057">
        <v>316</v>
      </c>
      <c r="B317" t="s">
        <v>1365</v>
      </c>
      <c r="C317" t="s">
        <v>1383</v>
      </c>
      <c r="D317" t="s">
        <v>1384</v>
      </c>
    </row>
    <row r="318" spans="1:4">
      <c r="A318" s="1057">
        <v>317</v>
      </c>
      <c r="B318" t="s">
        <v>1365</v>
      </c>
      <c r="C318" t="s">
        <v>1385</v>
      </c>
      <c r="D318" t="s">
        <v>1386</v>
      </c>
    </row>
    <row r="319" spans="1:4">
      <c r="A319" s="1057">
        <v>318</v>
      </c>
      <c r="B319" t="s">
        <v>1365</v>
      </c>
      <c r="C319" t="s">
        <v>1387</v>
      </c>
      <c r="D319" t="s">
        <v>1388</v>
      </c>
    </row>
    <row r="320" spans="1:4">
      <c r="A320" s="1057">
        <v>319</v>
      </c>
      <c r="B320" t="s">
        <v>1365</v>
      </c>
      <c r="C320" t="s">
        <v>1389</v>
      </c>
      <c r="D320" t="s">
        <v>1390</v>
      </c>
    </row>
    <row r="321" spans="1:4">
      <c r="A321" s="1057">
        <v>320</v>
      </c>
      <c r="B321" t="s">
        <v>1365</v>
      </c>
      <c r="C321" t="s">
        <v>1391</v>
      </c>
      <c r="D321" t="s">
        <v>1392</v>
      </c>
    </row>
    <row r="322" spans="1:4">
      <c r="A322" s="1057">
        <v>321</v>
      </c>
      <c r="B322" t="s">
        <v>1393</v>
      </c>
      <c r="C322" t="s">
        <v>1395</v>
      </c>
      <c r="D322" t="s">
        <v>1396</v>
      </c>
    </row>
    <row r="323" spans="1:4">
      <c r="A323" s="1057">
        <v>322</v>
      </c>
      <c r="B323" t="s">
        <v>1393</v>
      </c>
      <c r="C323" t="s">
        <v>1397</v>
      </c>
      <c r="D323" t="s">
        <v>1398</v>
      </c>
    </row>
    <row r="324" spans="1:4">
      <c r="A324" s="1057">
        <v>323</v>
      </c>
      <c r="B324" t="s">
        <v>1393</v>
      </c>
      <c r="C324" t="s">
        <v>1399</v>
      </c>
      <c r="D324" t="s">
        <v>1400</v>
      </c>
    </row>
    <row r="325" spans="1:4">
      <c r="A325" s="1057">
        <v>324</v>
      </c>
      <c r="B325" t="s">
        <v>1393</v>
      </c>
      <c r="C325" t="s">
        <v>1401</v>
      </c>
      <c r="D325" t="s">
        <v>1402</v>
      </c>
    </row>
    <row r="326" spans="1:4">
      <c r="A326" s="1057">
        <v>325</v>
      </c>
      <c r="B326" t="s">
        <v>1393</v>
      </c>
      <c r="C326" t="s">
        <v>1403</v>
      </c>
      <c r="D326" t="s">
        <v>1404</v>
      </c>
    </row>
    <row r="327" spans="1:4">
      <c r="A327" s="1057">
        <v>326</v>
      </c>
      <c r="B327" t="s">
        <v>1393</v>
      </c>
      <c r="C327" t="s">
        <v>1319</v>
      </c>
      <c r="D327" t="s">
        <v>1405</v>
      </c>
    </row>
    <row r="328" spans="1:4">
      <c r="A328" s="1057">
        <v>327</v>
      </c>
      <c r="B328" t="s">
        <v>1393</v>
      </c>
      <c r="C328" t="s">
        <v>783</v>
      </c>
      <c r="D328" t="s">
        <v>1406</v>
      </c>
    </row>
    <row r="329" spans="1:4">
      <c r="A329" s="1057">
        <v>328</v>
      </c>
      <c r="B329" t="s">
        <v>1393</v>
      </c>
      <c r="C329" t="s">
        <v>1407</v>
      </c>
      <c r="D329" t="s">
        <v>1408</v>
      </c>
    </row>
    <row r="330" spans="1:4">
      <c r="A330" s="1057">
        <v>329</v>
      </c>
      <c r="B330" t="s">
        <v>1393</v>
      </c>
      <c r="C330" t="s">
        <v>1393</v>
      </c>
      <c r="D330" t="s">
        <v>1394</v>
      </c>
    </row>
    <row r="331" spans="1:4">
      <c r="A331" s="1057">
        <v>330</v>
      </c>
      <c r="B331" t="s">
        <v>1393</v>
      </c>
      <c r="C331" t="s">
        <v>1409</v>
      </c>
      <c r="D331" t="s">
        <v>1410</v>
      </c>
    </row>
    <row r="332" spans="1:4">
      <c r="A332" s="1057">
        <v>331</v>
      </c>
      <c r="B332" t="s">
        <v>1393</v>
      </c>
      <c r="C332" t="s">
        <v>1411</v>
      </c>
      <c r="D332" t="s">
        <v>1412</v>
      </c>
    </row>
    <row r="333" spans="1:4">
      <c r="A333" s="1057">
        <v>332</v>
      </c>
      <c r="B333" t="s">
        <v>1393</v>
      </c>
      <c r="C333" t="s">
        <v>1413</v>
      </c>
      <c r="D333" t="s">
        <v>1414</v>
      </c>
    </row>
    <row r="334" spans="1:4">
      <c r="A334" s="1057">
        <v>333</v>
      </c>
      <c r="B334" t="s">
        <v>1393</v>
      </c>
      <c r="C334" t="s">
        <v>1415</v>
      </c>
      <c r="D334" t="s">
        <v>1416</v>
      </c>
    </row>
    <row r="335" spans="1:4">
      <c r="A335" s="1057">
        <v>334</v>
      </c>
      <c r="B335" t="s">
        <v>1393</v>
      </c>
      <c r="C335" t="s">
        <v>1224</v>
      </c>
      <c r="D335" t="s">
        <v>1417</v>
      </c>
    </row>
    <row r="336" spans="1:4">
      <c r="A336" s="1057">
        <v>335</v>
      </c>
      <c r="B336" t="s">
        <v>1393</v>
      </c>
      <c r="C336" t="s">
        <v>1418</v>
      </c>
      <c r="D336" t="s">
        <v>1419</v>
      </c>
    </row>
    <row r="337" spans="1:4">
      <c r="A337" s="1057">
        <v>336</v>
      </c>
      <c r="B337" t="s">
        <v>1393</v>
      </c>
      <c r="C337" t="s">
        <v>1420</v>
      </c>
      <c r="D337" t="s">
        <v>1421</v>
      </c>
    </row>
    <row r="338" spans="1:4">
      <c r="A338" s="1057">
        <v>337</v>
      </c>
      <c r="B338" t="s">
        <v>1422</v>
      </c>
      <c r="C338" t="s">
        <v>1424</v>
      </c>
      <c r="D338" t="s">
        <v>1425</v>
      </c>
    </row>
    <row r="339" spans="1:4">
      <c r="A339" s="1057">
        <v>338</v>
      </c>
      <c r="B339" t="s">
        <v>1422</v>
      </c>
      <c r="C339" t="s">
        <v>1426</v>
      </c>
      <c r="D339" t="s">
        <v>1427</v>
      </c>
    </row>
    <row r="340" spans="1:4">
      <c r="A340" s="1057">
        <v>339</v>
      </c>
      <c r="B340" t="s">
        <v>1422</v>
      </c>
      <c r="C340" t="s">
        <v>1350</v>
      </c>
      <c r="D340" t="s">
        <v>1428</v>
      </c>
    </row>
    <row r="341" spans="1:4">
      <c r="A341" s="1057">
        <v>340</v>
      </c>
      <c r="B341" t="s">
        <v>1422</v>
      </c>
      <c r="C341" t="s">
        <v>1429</v>
      </c>
      <c r="D341" t="s">
        <v>1430</v>
      </c>
    </row>
    <row r="342" spans="1:4">
      <c r="A342" s="1057">
        <v>341</v>
      </c>
      <c r="B342" t="s">
        <v>1422</v>
      </c>
      <c r="C342" t="s">
        <v>1431</v>
      </c>
      <c r="D342" t="s">
        <v>1432</v>
      </c>
    </row>
    <row r="343" spans="1:4">
      <c r="A343" s="1057">
        <v>342</v>
      </c>
      <c r="B343" t="s">
        <v>1422</v>
      </c>
      <c r="C343" t="s">
        <v>1433</v>
      </c>
      <c r="D343" t="s">
        <v>1434</v>
      </c>
    </row>
    <row r="344" spans="1:4">
      <c r="A344" s="1057">
        <v>343</v>
      </c>
      <c r="B344" t="s">
        <v>1422</v>
      </c>
      <c r="C344" t="s">
        <v>1435</v>
      </c>
      <c r="D344" t="s">
        <v>1436</v>
      </c>
    </row>
    <row r="345" spans="1:4">
      <c r="A345" s="1057">
        <v>344</v>
      </c>
      <c r="B345" t="s">
        <v>1422</v>
      </c>
      <c r="C345" t="s">
        <v>1437</v>
      </c>
      <c r="D345" t="s">
        <v>1438</v>
      </c>
    </row>
    <row r="346" spans="1:4">
      <c r="A346" s="1057">
        <v>345</v>
      </c>
      <c r="B346" t="s">
        <v>1422</v>
      </c>
      <c r="C346" t="s">
        <v>1422</v>
      </c>
      <c r="D346" t="s">
        <v>1423</v>
      </c>
    </row>
    <row r="347" spans="1:4">
      <c r="A347" s="1057">
        <v>346</v>
      </c>
      <c r="B347" t="s">
        <v>1422</v>
      </c>
      <c r="C347" t="s">
        <v>1439</v>
      </c>
      <c r="D347" t="s">
        <v>1440</v>
      </c>
    </row>
    <row r="348" spans="1:4">
      <c r="A348" s="1057">
        <v>347</v>
      </c>
      <c r="B348" t="s">
        <v>1422</v>
      </c>
      <c r="C348" t="s">
        <v>1441</v>
      </c>
      <c r="D348" t="s">
        <v>1442</v>
      </c>
    </row>
    <row r="349" spans="1:4">
      <c r="A349" s="1057">
        <v>348</v>
      </c>
      <c r="B349" t="s">
        <v>1443</v>
      </c>
      <c r="C349" t="s">
        <v>1445</v>
      </c>
      <c r="D349" t="s">
        <v>1446</v>
      </c>
    </row>
    <row r="350" spans="1:4">
      <c r="A350" s="1057">
        <v>349</v>
      </c>
      <c r="B350" t="s">
        <v>1443</v>
      </c>
      <c r="C350" t="s">
        <v>1447</v>
      </c>
      <c r="D350" t="s">
        <v>1448</v>
      </c>
    </row>
    <row r="351" spans="1:4">
      <c r="A351" s="1057">
        <v>350</v>
      </c>
      <c r="B351" t="s">
        <v>1443</v>
      </c>
      <c r="C351" t="s">
        <v>1449</v>
      </c>
      <c r="D351" t="s">
        <v>1450</v>
      </c>
    </row>
    <row r="352" spans="1:4">
      <c r="A352" s="1057">
        <v>351</v>
      </c>
      <c r="B352" t="s">
        <v>1443</v>
      </c>
      <c r="C352" t="s">
        <v>1451</v>
      </c>
      <c r="D352" t="s">
        <v>1452</v>
      </c>
    </row>
    <row r="353" spans="1:4">
      <c r="A353" s="1057">
        <v>352</v>
      </c>
      <c r="B353" t="s">
        <v>1443</v>
      </c>
      <c r="C353" t="s">
        <v>1453</v>
      </c>
      <c r="D353" t="s">
        <v>1454</v>
      </c>
    </row>
    <row r="354" spans="1:4">
      <c r="A354" s="1057">
        <v>353</v>
      </c>
      <c r="B354" t="s">
        <v>1443</v>
      </c>
      <c r="C354" t="s">
        <v>1455</v>
      </c>
      <c r="D354" t="s">
        <v>1456</v>
      </c>
    </row>
    <row r="355" spans="1:4">
      <c r="A355" s="1057">
        <v>354</v>
      </c>
      <c r="B355" t="s">
        <v>1443</v>
      </c>
      <c r="C355" t="s">
        <v>1457</v>
      </c>
      <c r="D355" t="s">
        <v>1458</v>
      </c>
    </row>
    <row r="356" spans="1:4">
      <c r="A356" s="1057">
        <v>355</v>
      </c>
      <c r="B356" t="s">
        <v>1443</v>
      </c>
      <c r="C356" t="s">
        <v>1443</v>
      </c>
      <c r="D356" t="s">
        <v>1444</v>
      </c>
    </row>
    <row r="357" spans="1:4">
      <c r="A357" s="1057">
        <v>356</v>
      </c>
      <c r="B357" t="s">
        <v>1443</v>
      </c>
      <c r="C357" t="s">
        <v>1459</v>
      </c>
      <c r="D357" t="s">
        <v>1460</v>
      </c>
    </row>
    <row r="358" spans="1:4">
      <c r="A358" s="1057">
        <v>357</v>
      </c>
      <c r="B358" t="s">
        <v>1443</v>
      </c>
      <c r="C358" t="s">
        <v>1461</v>
      </c>
      <c r="D358" t="s">
        <v>1462</v>
      </c>
    </row>
    <row r="359" spans="1:4">
      <c r="A359" s="1057">
        <v>358</v>
      </c>
      <c r="B359" t="s">
        <v>1443</v>
      </c>
      <c r="C359" t="s">
        <v>1463</v>
      </c>
      <c r="D359" t="s">
        <v>1464</v>
      </c>
    </row>
    <row r="360" spans="1:4">
      <c r="A360" s="1057">
        <v>359</v>
      </c>
      <c r="B360" t="s">
        <v>1465</v>
      </c>
      <c r="C360" t="s">
        <v>1467</v>
      </c>
      <c r="D360" t="s">
        <v>1468</v>
      </c>
    </row>
    <row r="361" spans="1:4">
      <c r="A361" s="1057">
        <v>360</v>
      </c>
      <c r="B361" t="s">
        <v>1465</v>
      </c>
      <c r="C361" t="s">
        <v>1469</v>
      </c>
      <c r="D361" t="s">
        <v>1470</v>
      </c>
    </row>
    <row r="362" spans="1:4">
      <c r="A362" s="1057">
        <v>361</v>
      </c>
      <c r="B362" t="s">
        <v>1465</v>
      </c>
      <c r="C362" t="s">
        <v>1471</v>
      </c>
      <c r="D362" t="s">
        <v>1472</v>
      </c>
    </row>
    <row r="363" spans="1:4">
      <c r="A363" s="1057">
        <v>362</v>
      </c>
      <c r="B363" t="s">
        <v>1465</v>
      </c>
      <c r="C363" t="s">
        <v>1473</v>
      </c>
      <c r="D363" t="s">
        <v>1474</v>
      </c>
    </row>
    <row r="364" spans="1:4">
      <c r="A364" s="1057">
        <v>363</v>
      </c>
      <c r="B364" t="s">
        <v>1465</v>
      </c>
      <c r="C364" t="s">
        <v>1475</v>
      </c>
      <c r="D364" t="s">
        <v>1476</v>
      </c>
    </row>
    <row r="365" spans="1:4">
      <c r="A365" s="1057">
        <v>364</v>
      </c>
      <c r="B365" t="s">
        <v>1465</v>
      </c>
      <c r="C365" t="s">
        <v>1477</v>
      </c>
      <c r="D365" t="s">
        <v>1478</v>
      </c>
    </row>
    <row r="366" spans="1:4">
      <c r="A366" s="1057">
        <v>365</v>
      </c>
      <c r="B366" t="s">
        <v>1465</v>
      </c>
      <c r="C366" t="s">
        <v>1479</v>
      </c>
      <c r="D366" t="s">
        <v>1480</v>
      </c>
    </row>
    <row r="367" spans="1:4">
      <c r="A367" s="1057">
        <v>366</v>
      </c>
      <c r="B367" t="s">
        <v>1465</v>
      </c>
      <c r="C367" t="s">
        <v>1481</v>
      </c>
      <c r="D367" t="s">
        <v>1482</v>
      </c>
    </row>
    <row r="368" spans="1:4">
      <c r="A368" s="1057">
        <v>367</v>
      </c>
      <c r="B368" t="s">
        <v>1465</v>
      </c>
      <c r="C368" t="s">
        <v>1483</v>
      </c>
      <c r="D368" t="s">
        <v>1484</v>
      </c>
    </row>
    <row r="369" spans="1:4">
      <c r="A369" s="1057">
        <v>368</v>
      </c>
      <c r="B369" t="s">
        <v>1465</v>
      </c>
      <c r="C369" t="s">
        <v>1485</v>
      </c>
      <c r="D369" t="s">
        <v>1486</v>
      </c>
    </row>
    <row r="370" spans="1:4">
      <c r="A370" s="1057">
        <v>369</v>
      </c>
      <c r="B370" t="s">
        <v>1465</v>
      </c>
      <c r="C370" t="s">
        <v>1465</v>
      </c>
      <c r="D370" t="s">
        <v>1466</v>
      </c>
    </row>
    <row r="371" spans="1:4">
      <c r="A371" s="1057">
        <v>370</v>
      </c>
      <c r="B371" t="s">
        <v>1465</v>
      </c>
      <c r="C371" t="s">
        <v>1487</v>
      </c>
      <c r="D371" t="s">
        <v>1488</v>
      </c>
    </row>
    <row r="372" spans="1:4">
      <c r="A372" s="1057">
        <v>371</v>
      </c>
      <c r="B372" t="s">
        <v>1465</v>
      </c>
      <c r="C372" t="s">
        <v>1489</v>
      </c>
      <c r="D372" t="s">
        <v>1490</v>
      </c>
    </row>
    <row r="373" spans="1:4">
      <c r="A373" s="1057">
        <v>372</v>
      </c>
      <c r="B373" t="s">
        <v>1465</v>
      </c>
      <c r="C373" t="s">
        <v>1491</v>
      </c>
      <c r="D373" t="s">
        <v>1492</v>
      </c>
    </row>
    <row r="374" spans="1:4">
      <c r="A374" s="1057">
        <v>373</v>
      </c>
      <c r="B374" t="s">
        <v>1465</v>
      </c>
      <c r="C374" t="s">
        <v>1493</v>
      </c>
      <c r="D374" t="s">
        <v>1494</v>
      </c>
    </row>
    <row r="375" spans="1:4">
      <c r="A375" s="1057">
        <v>374</v>
      </c>
      <c r="B375" t="s">
        <v>1465</v>
      </c>
      <c r="C375" t="s">
        <v>1495</v>
      </c>
      <c r="D375" t="s">
        <v>1496</v>
      </c>
    </row>
    <row r="376" spans="1:4">
      <c r="A376" s="1057">
        <v>375</v>
      </c>
      <c r="B376" t="s">
        <v>1497</v>
      </c>
      <c r="C376" t="s">
        <v>1499</v>
      </c>
      <c r="D376" t="s">
        <v>1500</v>
      </c>
    </row>
    <row r="377" spans="1:4">
      <c r="A377" s="1057">
        <v>376</v>
      </c>
      <c r="B377" t="s">
        <v>1497</v>
      </c>
      <c r="C377" t="s">
        <v>1501</v>
      </c>
      <c r="D377" t="s">
        <v>1502</v>
      </c>
    </row>
    <row r="378" spans="1:4">
      <c r="A378" s="1057">
        <v>377</v>
      </c>
      <c r="B378" t="s">
        <v>1497</v>
      </c>
      <c r="C378" t="s">
        <v>1449</v>
      </c>
      <c r="D378" t="s">
        <v>1503</v>
      </c>
    </row>
    <row r="379" spans="1:4">
      <c r="A379" s="1057">
        <v>378</v>
      </c>
      <c r="B379" t="s">
        <v>1497</v>
      </c>
      <c r="C379" t="s">
        <v>1119</v>
      </c>
      <c r="D379" t="s">
        <v>1504</v>
      </c>
    </row>
    <row r="380" spans="1:4">
      <c r="A380" s="1057">
        <v>379</v>
      </c>
      <c r="B380" t="s">
        <v>1497</v>
      </c>
      <c r="C380" t="s">
        <v>1505</v>
      </c>
      <c r="D380" t="s">
        <v>1506</v>
      </c>
    </row>
    <row r="381" spans="1:4">
      <c r="A381" s="1057">
        <v>380</v>
      </c>
      <c r="B381" t="s">
        <v>1497</v>
      </c>
      <c r="C381" t="s">
        <v>783</v>
      </c>
      <c r="D381" t="s">
        <v>1507</v>
      </c>
    </row>
    <row r="382" spans="1:4">
      <c r="A382" s="1057">
        <v>381</v>
      </c>
      <c r="B382" t="s">
        <v>1497</v>
      </c>
      <c r="C382" t="s">
        <v>1508</v>
      </c>
      <c r="D382" t="s">
        <v>1509</v>
      </c>
    </row>
    <row r="383" spans="1:4">
      <c r="A383" s="1057">
        <v>382</v>
      </c>
      <c r="B383" t="s">
        <v>1497</v>
      </c>
      <c r="C383" t="s">
        <v>1510</v>
      </c>
      <c r="D383" t="s">
        <v>1511</v>
      </c>
    </row>
    <row r="384" spans="1:4">
      <c r="A384" s="1057">
        <v>383</v>
      </c>
      <c r="B384" t="s">
        <v>1497</v>
      </c>
      <c r="C384" t="s">
        <v>1497</v>
      </c>
      <c r="D384" t="s">
        <v>1498</v>
      </c>
    </row>
    <row r="385" spans="1:4">
      <c r="A385" s="1057">
        <v>384</v>
      </c>
      <c r="B385" t="s">
        <v>1497</v>
      </c>
      <c r="C385" t="s">
        <v>1512</v>
      </c>
      <c r="D385" t="s">
        <v>1513</v>
      </c>
    </row>
    <row r="386" spans="1:4">
      <c r="A386" s="1057">
        <v>385</v>
      </c>
      <c r="B386" t="s">
        <v>1497</v>
      </c>
      <c r="C386" t="s">
        <v>1514</v>
      </c>
      <c r="D386" t="s">
        <v>1515</v>
      </c>
    </row>
    <row r="387" spans="1:4">
      <c r="A387" s="1057">
        <v>386</v>
      </c>
      <c r="B387" t="s">
        <v>1497</v>
      </c>
      <c r="C387" t="s">
        <v>1516</v>
      </c>
      <c r="D387" t="s">
        <v>1517</v>
      </c>
    </row>
    <row r="388" spans="1:4">
      <c r="A388" s="1057">
        <v>387</v>
      </c>
      <c r="B388" t="s">
        <v>1497</v>
      </c>
      <c r="C388" t="s">
        <v>1518</v>
      </c>
      <c r="D388" t="s">
        <v>1519</v>
      </c>
    </row>
    <row r="389" spans="1:4">
      <c r="A389" s="1057">
        <v>388</v>
      </c>
      <c r="B389" t="s">
        <v>1520</v>
      </c>
      <c r="C389" t="s">
        <v>1522</v>
      </c>
      <c r="D389" t="s">
        <v>1523</v>
      </c>
    </row>
    <row r="390" spans="1:4">
      <c r="A390" s="1057">
        <v>389</v>
      </c>
      <c r="B390" t="s">
        <v>1520</v>
      </c>
      <c r="C390" t="s">
        <v>1524</v>
      </c>
      <c r="D390" t="s">
        <v>1525</v>
      </c>
    </row>
    <row r="391" spans="1:4">
      <c r="A391" s="1057">
        <v>390</v>
      </c>
      <c r="B391" t="s">
        <v>1520</v>
      </c>
      <c r="C391" t="s">
        <v>1526</v>
      </c>
      <c r="D391" t="s">
        <v>1527</v>
      </c>
    </row>
    <row r="392" spans="1:4">
      <c r="A392" s="1057">
        <v>391</v>
      </c>
      <c r="B392" t="s">
        <v>1520</v>
      </c>
      <c r="C392" t="s">
        <v>1528</v>
      </c>
      <c r="D392" t="s">
        <v>1529</v>
      </c>
    </row>
    <row r="393" spans="1:4">
      <c r="A393" s="1057">
        <v>392</v>
      </c>
      <c r="B393" t="s">
        <v>1520</v>
      </c>
      <c r="C393" t="s">
        <v>1530</v>
      </c>
      <c r="D393" t="s">
        <v>1531</v>
      </c>
    </row>
    <row r="394" spans="1:4">
      <c r="A394" s="1057">
        <v>393</v>
      </c>
      <c r="B394" t="s">
        <v>1520</v>
      </c>
      <c r="C394" t="s">
        <v>1532</v>
      </c>
      <c r="D394" t="s">
        <v>1533</v>
      </c>
    </row>
    <row r="395" spans="1:4">
      <c r="A395" s="1057">
        <v>394</v>
      </c>
      <c r="B395" t="s">
        <v>1520</v>
      </c>
      <c r="C395" t="s">
        <v>1534</v>
      </c>
      <c r="D395" t="s">
        <v>1535</v>
      </c>
    </row>
    <row r="396" spans="1:4">
      <c r="A396" s="1057">
        <v>395</v>
      </c>
      <c r="B396" t="s">
        <v>1520</v>
      </c>
      <c r="C396" t="s">
        <v>978</v>
      </c>
      <c r="D396" t="s">
        <v>1536</v>
      </c>
    </row>
    <row r="397" spans="1:4">
      <c r="A397" s="1057">
        <v>396</v>
      </c>
      <c r="B397" t="s">
        <v>1520</v>
      </c>
      <c r="C397" t="s">
        <v>1537</v>
      </c>
      <c r="D397" t="s">
        <v>1538</v>
      </c>
    </row>
    <row r="398" spans="1:4">
      <c r="A398" s="1057">
        <v>397</v>
      </c>
      <c r="B398" t="s">
        <v>1520</v>
      </c>
      <c r="C398" t="s">
        <v>1539</v>
      </c>
      <c r="D398" t="s">
        <v>1540</v>
      </c>
    </row>
    <row r="399" spans="1:4">
      <c r="A399" s="1057">
        <v>398</v>
      </c>
      <c r="B399" t="s">
        <v>1520</v>
      </c>
      <c r="C399" t="s">
        <v>1541</v>
      </c>
      <c r="D399" t="s">
        <v>1542</v>
      </c>
    </row>
    <row r="400" spans="1:4">
      <c r="A400" s="1057">
        <v>399</v>
      </c>
      <c r="B400" t="s">
        <v>1520</v>
      </c>
      <c r="C400" t="s">
        <v>1543</v>
      </c>
      <c r="D400" t="s">
        <v>1544</v>
      </c>
    </row>
    <row r="401" spans="1:4">
      <c r="A401" s="1057">
        <v>400</v>
      </c>
      <c r="B401" t="s">
        <v>1520</v>
      </c>
      <c r="C401" t="s">
        <v>1545</v>
      </c>
      <c r="D401" t="s">
        <v>1546</v>
      </c>
    </row>
    <row r="402" spans="1:4">
      <c r="A402" s="1057">
        <v>401</v>
      </c>
      <c r="B402" t="s">
        <v>1520</v>
      </c>
      <c r="C402" t="s">
        <v>1547</v>
      </c>
      <c r="D402" t="s">
        <v>1548</v>
      </c>
    </row>
    <row r="403" spans="1:4">
      <c r="A403" s="1057">
        <v>402</v>
      </c>
      <c r="B403" t="s">
        <v>1520</v>
      </c>
      <c r="C403" t="s">
        <v>1520</v>
      </c>
      <c r="D403" t="s">
        <v>1521</v>
      </c>
    </row>
    <row r="404" spans="1:4">
      <c r="A404" s="1057">
        <v>403</v>
      </c>
      <c r="B404" t="s">
        <v>1520</v>
      </c>
      <c r="C404" t="s">
        <v>1549</v>
      </c>
      <c r="D404" t="s">
        <v>1550</v>
      </c>
    </row>
    <row r="405" spans="1:4">
      <c r="A405" s="1057">
        <v>404</v>
      </c>
      <c r="B405" t="s">
        <v>1520</v>
      </c>
      <c r="C405" t="s">
        <v>1551</v>
      </c>
      <c r="D405" t="s">
        <v>1552</v>
      </c>
    </row>
    <row r="406" spans="1:4">
      <c r="A406" s="1057">
        <v>405</v>
      </c>
      <c r="B406" t="s">
        <v>1520</v>
      </c>
      <c r="C406" t="s">
        <v>1553</v>
      </c>
      <c r="D406" t="s">
        <v>1554</v>
      </c>
    </row>
    <row r="407" spans="1:4">
      <c r="A407" s="1057">
        <v>406</v>
      </c>
      <c r="B407" t="s">
        <v>1520</v>
      </c>
      <c r="C407" t="s">
        <v>1555</v>
      </c>
      <c r="D407" t="s">
        <v>1556</v>
      </c>
    </row>
    <row r="408" spans="1:4">
      <c r="A408" s="1057">
        <v>407</v>
      </c>
      <c r="B408" t="s">
        <v>1557</v>
      </c>
      <c r="C408" t="s">
        <v>1559</v>
      </c>
      <c r="D408" t="s">
        <v>1560</v>
      </c>
    </row>
    <row r="409" spans="1:4">
      <c r="A409" s="1057">
        <v>408</v>
      </c>
      <c r="B409" t="s">
        <v>1557</v>
      </c>
      <c r="C409" t="s">
        <v>1561</v>
      </c>
      <c r="D409" t="s">
        <v>1562</v>
      </c>
    </row>
    <row r="410" spans="1:4">
      <c r="A410" s="1057">
        <v>409</v>
      </c>
      <c r="B410" t="s">
        <v>1557</v>
      </c>
      <c r="C410" t="s">
        <v>1563</v>
      </c>
      <c r="D410" t="s">
        <v>1564</v>
      </c>
    </row>
    <row r="411" spans="1:4">
      <c r="A411" s="1057">
        <v>410</v>
      </c>
      <c r="B411" t="s">
        <v>1557</v>
      </c>
      <c r="C411" t="s">
        <v>1005</v>
      </c>
      <c r="D411" t="s">
        <v>1565</v>
      </c>
    </row>
    <row r="412" spans="1:4">
      <c r="A412" s="1057">
        <v>411</v>
      </c>
      <c r="B412" t="s">
        <v>1557</v>
      </c>
      <c r="C412" t="s">
        <v>1566</v>
      </c>
      <c r="D412" t="s">
        <v>1567</v>
      </c>
    </row>
    <row r="413" spans="1:4">
      <c r="A413" s="1057">
        <v>412</v>
      </c>
      <c r="B413" t="s">
        <v>1557</v>
      </c>
      <c r="C413" t="s">
        <v>1568</v>
      </c>
      <c r="D413" t="s">
        <v>1569</v>
      </c>
    </row>
    <row r="414" spans="1:4">
      <c r="A414" s="1057">
        <v>413</v>
      </c>
      <c r="B414" t="s">
        <v>1557</v>
      </c>
      <c r="C414" t="s">
        <v>1570</v>
      </c>
      <c r="D414" t="s">
        <v>1571</v>
      </c>
    </row>
    <row r="415" spans="1:4">
      <c r="A415" s="1057">
        <v>414</v>
      </c>
      <c r="B415" t="s">
        <v>1557</v>
      </c>
      <c r="C415" t="s">
        <v>1572</v>
      </c>
      <c r="D415" t="s">
        <v>1573</v>
      </c>
    </row>
    <row r="416" spans="1:4">
      <c r="A416" s="1057">
        <v>415</v>
      </c>
      <c r="B416" t="s">
        <v>1557</v>
      </c>
      <c r="C416" t="s">
        <v>1574</v>
      </c>
      <c r="D416" t="s">
        <v>1575</v>
      </c>
    </row>
    <row r="417" spans="1:4">
      <c r="A417" s="1057">
        <v>416</v>
      </c>
      <c r="B417" t="s">
        <v>1557</v>
      </c>
      <c r="C417" t="s">
        <v>1557</v>
      </c>
      <c r="D417" t="s">
        <v>1558</v>
      </c>
    </row>
    <row r="418" spans="1:4">
      <c r="A418" s="1057">
        <v>417</v>
      </c>
      <c r="B418" t="s">
        <v>1557</v>
      </c>
      <c r="C418" t="s">
        <v>1576</v>
      </c>
      <c r="D418" t="s">
        <v>1577</v>
      </c>
    </row>
    <row r="419" spans="1:4">
      <c r="A419" s="1057">
        <v>418</v>
      </c>
      <c r="B419" t="s">
        <v>1557</v>
      </c>
      <c r="C419" t="s">
        <v>1578</v>
      </c>
      <c r="D419" t="s">
        <v>1579</v>
      </c>
    </row>
    <row r="420" spans="1:4">
      <c r="A420" s="1057">
        <v>419</v>
      </c>
      <c r="B420" t="s">
        <v>1580</v>
      </c>
      <c r="C420" t="s">
        <v>1582</v>
      </c>
      <c r="D420" t="s">
        <v>1583</v>
      </c>
    </row>
    <row r="421" spans="1:4">
      <c r="A421" s="1057">
        <v>420</v>
      </c>
      <c r="B421" t="s">
        <v>1580</v>
      </c>
      <c r="C421" t="s">
        <v>1584</v>
      </c>
      <c r="D421" t="s">
        <v>1585</v>
      </c>
    </row>
    <row r="422" spans="1:4">
      <c r="A422" s="1057">
        <v>421</v>
      </c>
      <c r="B422" t="s">
        <v>1580</v>
      </c>
      <c r="C422" t="s">
        <v>1586</v>
      </c>
      <c r="D422" t="s">
        <v>1587</v>
      </c>
    </row>
    <row r="423" spans="1:4">
      <c r="A423" s="1057">
        <v>422</v>
      </c>
      <c r="B423" t="s">
        <v>1580</v>
      </c>
      <c r="C423" t="s">
        <v>1588</v>
      </c>
      <c r="D423" t="s">
        <v>1589</v>
      </c>
    </row>
    <row r="424" spans="1:4">
      <c r="A424" s="1057">
        <v>423</v>
      </c>
      <c r="B424" t="s">
        <v>1580</v>
      </c>
      <c r="C424" t="s">
        <v>1590</v>
      </c>
      <c r="D424" t="s">
        <v>1591</v>
      </c>
    </row>
    <row r="425" spans="1:4">
      <c r="A425" s="1057">
        <v>424</v>
      </c>
      <c r="B425" t="s">
        <v>1580</v>
      </c>
      <c r="C425" t="s">
        <v>1592</v>
      </c>
      <c r="D425" t="s">
        <v>1593</v>
      </c>
    </row>
    <row r="426" spans="1:4">
      <c r="A426" s="1057">
        <v>425</v>
      </c>
      <c r="B426" t="s">
        <v>1580</v>
      </c>
      <c r="C426" t="s">
        <v>1594</v>
      </c>
      <c r="D426" t="s">
        <v>1595</v>
      </c>
    </row>
    <row r="427" spans="1:4">
      <c r="A427" s="1057">
        <v>426</v>
      </c>
      <c r="B427" t="s">
        <v>1580</v>
      </c>
      <c r="C427" t="s">
        <v>1596</v>
      </c>
      <c r="D427" t="s">
        <v>1597</v>
      </c>
    </row>
    <row r="428" spans="1:4">
      <c r="A428" s="1057">
        <v>427</v>
      </c>
      <c r="B428" t="s">
        <v>1580</v>
      </c>
      <c r="C428" t="s">
        <v>1598</v>
      </c>
      <c r="D428" t="s">
        <v>1599</v>
      </c>
    </row>
    <row r="429" spans="1:4">
      <c r="A429" s="1057">
        <v>428</v>
      </c>
      <c r="B429" t="s">
        <v>1580</v>
      </c>
      <c r="C429" t="s">
        <v>1563</v>
      </c>
      <c r="D429" t="s">
        <v>1600</v>
      </c>
    </row>
    <row r="430" spans="1:4">
      <c r="A430" s="1057">
        <v>429</v>
      </c>
      <c r="B430" t="s">
        <v>1580</v>
      </c>
      <c r="C430" t="s">
        <v>941</v>
      </c>
      <c r="D430" t="s">
        <v>1601</v>
      </c>
    </row>
    <row r="431" spans="1:4">
      <c r="A431" s="1057">
        <v>430</v>
      </c>
      <c r="B431" t="s">
        <v>1580</v>
      </c>
      <c r="C431" t="s">
        <v>1602</v>
      </c>
      <c r="D431" t="s">
        <v>1603</v>
      </c>
    </row>
    <row r="432" spans="1:4">
      <c r="A432" s="1057">
        <v>431</v>
      </c>
      <c r="B432" t="s">
        <v>1580</v>
      </c>
      <c r="C432" t="s">
        <v>1604</v>
      </c>
      <c r="D432" t="s">
        <v>1605</v>
      </c>
    </row>
    <row r="433" spans="1:4">
      <c r="A433" s="1057">
        <v>432</v>
      </c>
      <c r="B433" t="s">
        <v>1580</v>
      </c>
      <c r="C433" t="s">
        <v>1606</v>
      </c>
      <c r="D433" t="s">
        <v>1607</v>
      </c>
    </row>
    <row r="434" spans="1:4">
      <c r="A434" s="1057">
        <v>433</v>
      </c>
      <c r="B434" t="s">
        <v>1580</v>
      </c>
      <c r="C434" t="s">
        <v>1608</v>
      </c>
      <c r="D434" t="s">
        <v>1609</v>
      </c>
    </row>
    <row r="435" spans="1:4">
      <c r="A435" s="1057">
        <v>434</v>
      </c>
      <c r="B435" t="s">
        <v>1580</v>
      </c>
      <c r="C435" t="s">
        <v>1190</v>
      </c>
      <c r="D435" t="s">
        <v>1610</v>
      </c>
    </row>
    <row r="436" spans="1:4">
      <c r="A436" s="1057">
        <v>435</v>
      </c>
      <c r="B436" t="s">
        <v>1580</v>
      </c>
      <c r="C436" t="s">
        <v>1611</v>
      </c>
      <c r="D436" t="s">
        <v>1612</v>
      </c>
    </row>
    <row r="437" spans="1:4">
      <c r="A437" s="1057">
        <v>436</v>
      </c>
      <c r="B437" t="s">
        <v>1580</v>
      </c>
      <c r="C437" t="s">
        <v>1613</v>
      </c>
      <c r="D437" t="s">
        <v>1614</v>
      </c>
    </row>
    <row r="438" spans="1:4">
      <c r="A438" s="1057">
        <v>437</v>
      </c>
      <c r="B438" t="s">
        <v>1580</v>
      </c>
      <c r="C438" t="s">
        <v>1615</v>
      </c>
      <c r="D438" t="s">
        <v>1616</v>
      </c>
    </row>
    <row r="439" spans="1:4">
      <c r="A439" s="1057">
        <v>438</v>
      </c>
      <c r="B439" t="s">
        <v>1580</v>
      </c>
      <c r="C439" t="s">
        <v>1617</v>
      </c>
      <c r="D439" t="s">
        <v>1618</v>
      </c>
    </row>
    <row r="440" spans="1:4">
      <c r="A440" s="1057">
        <v>439</v>
      </c>
      <c r="B440" t="s">
        <v>1580</v>
      </c>
      <c r="C440" t="s">
        <v>1619</v>
      </c>
      <c r="D440" t="s">
        <v>1620</v>
      </c>
    </row>
    <row r="441" spans="1:4">
      <c r="A441" s="1057">
        <v>440</v>
      </c>
      <c r="B441" t="s">
        <v>1580</v>
      </c>
      <c r="C441" t="s">
        <v>1621</v>
      </c>
      <c r="D441" t="s">
        <v>1622</v>
      </c>
    </row>
    <row r="442" spans="1:4">
      <c r="A442" s="1057">
        <v>441</v>
      </c>
      <c r="B442" t="s">
        <v>1580</v>
      </c>
      <c r="C442" t="s">
        <v>1623</v>
      </c>
      <c r="D442" t="s">
        <v>1624</v>
      </c>
    </row>
    <row r="443" spans="1:4">
      <c r="A443" s="1057">
        <v>442</v>
      </c>
      <c r="B443" t="s">
        <v>1580</v>
      </c>
      <c r="C443" t="s">
        <v>1625</v>
      </c>
      <c r="D443" t="s">
        <v>1626</v>
      </c>
    </row>
    <row r="444" spans="1:4">
      <c r="A444" s="1057">
        <v>443</v>
      </c>
      <c r="B444" t="s">
        <v>1580</v>
      </c>
      <c r="C444" t="s">
        <v>1580</v>
      </c>
      <c r="D444" t="s">
        <v>1581</v>
      </c>
    </row>
    <row r="445" spans="1:4">
      <c r="A445" s="1057">
        <v>444</v>
      </c>
      <c r="B445" t="s">
        <v>1580</v>
      </c>
      <c r="C445" t="s">
        <v>1627</v>
      </c>
      <c r="D445" t="s">
        <v>1628</v>
      </c>
    </row>
    <row r="446" spans="1:4">
      <c r="A446" s="1057">
        <v>445</v>
      </c>
      <c r="B446" t="s">
        <v>1629</v>
      </c>
      <c r="C446" t="s">
        <v>1631</v>
      </c>
      <c r="D446" t="s">
        <v>1632</v>
      </c>
    </row>
    <row r="447" spans="1:4">
      <c r="A447" s="1057">
        <v>446</v>
      </c>
      <c r="B447" t="s">
        <v>1629</v>
      </c>
      <c r="C447" t="s">
        <v>1633</v>
      </c>
      <c r="D447" t="s">
        <v>1634</v>
      </c>
    </row>
    <row r="448" spans="1:4">
      <c r="A448" s="1057">
        <v>447</v>
      </c>
      <c r="B448" t="s">
        <v>1629</v>
      </c>
      <c r="C448" t="s">
        <v>1635</v>
      </c>
      <c r="D448" t="s">
        <v>1636</v>
      </c>
    </row>
    <row r="449" spans="1:4">
      <c r="A449" s="1057">
        <v>448</v>
      </c>
      <c r="B449" t="s">
        <v>1629</v>
      </c>
      <c r="C449" t="s">
        <v>1637</v>
      </c>
      <c r="D449" t="s">
        <v>1638</v>
      </c>
    </row>
    <row r="450" spans="1:4">
      <c r="A450" s="1057">
        <v>449</v>
      </c>
      <c r="B450" t="s">
        <v>1629</v>
      </c>
      <c r="C450" t="s">
        <v>1639</v>
      </c>
      <c r="D450" t="s">
        <v>1640</v>
      </c>
    </row>
    <row r="451" spans="1:4">
      <c r="A451" s="1057">
        <v>450</v>
      </c>
      <c r="B451" t="s">
        <v>1629</v>
      </c>
      <c r="C451" t="s">
        <v>1641</v>
      </c>
      <c r="D451" t="s">
        <v>1642</v>
      </c>
    </row>
    <row r="452" spans="1:4">
      <c r="A452" s="1057">
        <v>451</v>
      </c>
      <c r="B452" t="s">
        <v>1629</v>
      </c>
      <c r="C452" t="s">
        <v>1643</v>
      </c>
      <c r="D452" t="s">
        <v>1644</v>
      </c>
    </row>
    <row r="453" spans="1:4">
      <c r="A453" s="1057">
        <v>452</v>
      </c>
      <c r="B453" t="s">
        <v>1629</v>
      </c>
      <c r="C453" t="s">
        <v>1645</v>
      </c>
      <c r="D453" t="s">
        <v>1646</v>
      </c>
    </row>
    <row r="454" spans="1:4">
      <c r="A454" s="1057">
        <v>453</v>
      </c>
      <c r="B454" t="s">
        <v>1629</v>
      </c>
      <c r="C454" t="s">
        <v>1647</v>
      </c>
      <c r="D454" t="s">
        <v>1648</v>
      </c>
    </row>
    <row r="455" spans="1:4">
      <c r="A455" s="1057">
        <v>454</v>
      </c>
      <c r="B455" t="s">
        <v>1629</v>
      </c>
      <c r="C455" t="s">
        <v>959</v>
      </c>
      <c r="D455" t="s">
        <v>1649</v>
      </c>
    </row>
    <row r="456" spans="1:4">
      <c r="A456" s="1057">
        <v>455</v>
      </c>
      <c r="B456" t="s">
        <v>1629</v>
      </c>
      <c r="C456" t="s">
        <v>1629</v>
      </c>
      <c r="D456" t="s">
        <v>1630</v>
      </c>
    </row>
    <row r="457" spans="1:4">
      <c r="A457" s="1057">
        <v>456</v>
      </c>
      <c r="B457" t="s">
        <v>1629</v>
      </c>
      <c r="C457" t="s">
        <v>1650</v>
      </c>
      <c r="D457" t="s">
        <v>1651</v>
      </c>
    </row>
    <row r="458" spans="1:4">
      <c r="A458" s="1057">
        <v>457</v>
      </c>
      <c r="B458" t="s">
        <v>1652</v>
      </c>
      <c r="C458" t="s">
        <v>1654</v>
      </c>
      <c r="D458" t="s">
        <v>1655</v>
      </c>
    </row>
    <row r="459" spans="1:4">
      <c r="A459" s="1057">
        <v>458</v>
      </c>
      <c r="B459" t="s">
        <v>1652</v>
      </c>
      <c r="C459" t="s">
        <v>1656</v>
      </c>
      <c r="D459" t="s">
        <v>1657</v>
      </c>
    </row>
    <row r="460" spans="1:4">
      <c r="A460" s="1057">
        <v>459</v>
      </c>
      <c r="B460" t="s">
        <v>1652</v>
      </c>
      <c r="C460" t="s">
        <v>1658</v>
      </c>
      <c r="D460" t="s">
        <v>1659</v>
      </c>
    </row>
    <row r="461" spans="1:4">
      <c r="A461" s="1057">
        <v>460</v>
      </c>
      <c r="B461" t="s">
        <v>1652</v>
      </c>
      <c r="C461" t="s">
        <v>1660</v>
      </c>
      <c r="D461" t="s">
        <v>1661</v>
      </c>
    </row>
    <row r="462" spans="1:4">
      <c r="A462" s="1057">
        <v>461</v>
      </c>
      <c r="B462" t="s">
        <v>1652</v>
      </c>
      <c r="C462" t="s">
        <v>1662</v>
      </c>
      <c r="D462" t="s">
        <v>1663</v>
      </c>
    </row>
    <row r="463" spans="1:4">
      <c r="A463" s="1057">
        <v>462</v>
      </c>
      <c r="B463" t="s">
        <v>1652</v>
      </c>
      <c r="C463" t="s">
        <v>1115</v>
      </c>
      <c r="D463" t="s">
        <v>1664</v>
      </c>
    </row>
    <row r="464" spans="1:4">
      <c r="A464" s="1057">
        <v>463</v>
      </c>
      <c r="B464" t="s">
        <v>1652</v>
      </c>
      <c r="C464" t="s">
        <v>978</v>
      </c>
      <c r="D464" t="s">
        <v>1665</v>
      </c>
    </row>
    <row r="465" spans="1:4">
      <c r="A465" s="1057">
        <v>464</v>
      </c>
      <c r="B465" t="s">
        <v>1652</v>
      </c>
      <c r="C465" t="s">
        <v>1666</v>
      </c>
      <c r="D465" t="s">
        <v>1667</v>
      </c>
    </row>
    <row r="466" spans="1:4">
      <c r="A466" s="1057">
        <v>465</v>
      </c>
      <c r="B466" t="s">
        <v>1652</v>
      </c>
      <c r="C466" t="s">
        <v>1668</v>
      </c>
      <c r="D466" t="s">
        <v>1669</v>
      </c>
    </row>
    <row r="467" spans="1:4">
      <c r="A467" s="1057">
        <v>466</v>
      </c>
      <c r="B467" t="s">
        <v>1652</v>
      </c>
      <c r="C467" t="s">
        <v>1670</v>
      </c>
      <c r="D467" t="s">
        <v>1671</v>
      </c>
    </row>
    <row r="468" spans="1:4">
      <c r="A468" s="1057">
        <v>467</v>
      </c>
      <c r="B468" t="s">
        <v>1652</v>
      </c>
      <c r="C468" t="s">
        <v>1672</v>
      </c>
      <c r="D468" t="s">
        <v>1673</v>
      </c>
    </row>
    <row r="469" spans="1:4">
      <c r="A469" s="1057">
        <v>468</v>
      </c>
      <c r="B469" t="s">
        <v>1652</v>
      </c>
      <c r="C469" t="s">
        <v>1652</v>
      </c>
      <c r="D469" t="s">
        <v>1653</v>
      </c>
    </row>
    <row r="470" spans="1:4">
      <c r="A470" s="1057">
        <v>469</v>
      </c>
      <c r="B470" t="s">
        <v>1652</v>
      </c>
      <c r="C470" t="s">
        <v>1674</v>
      </c>
      <c r="D470" t="s">
        <v>1675</v>
      </c>
    </row>
    <row r="471" spans="1:4">
      <c r="A471" s="1057">
        <v>470</v>
      </c>
      <c r="B471" t="s">
        <v>1676</v>
      </c>
      <c r="C471" t="s">
        <v>1676</v>
      </c>
      <c r="D471" t="s">
        <v>1677</v>
      </c>
    </row>
    <row r="472" spans="1:4">
      <c r="A472" s="1057">
        <v>471</v>
      </c>
      <c r="B472" t="s">
        <v>1678</v>
      </c>
      <c r="C472" t="s">
        <v>1678</v>
      </c>
      <c r="D472" t="s">
        <v>1679</v>
      </c>
    </row>
    <row r="473" spans="1:4">
      <c r="A473" s="1057">
        <v>472</v>
      </c>
      <c r="B473" t="s">
        <v>1680</v>
      </c>
      <c r="C473" t="s">
        <v>1680</v>
      </c>
      <c r="D473" t="s">
        <v>1681</v>
      </c>
    </row>
    <row r="474" spans="1:4">
      <c r="A474" s="1057">
        <v>473</v>
      </c>
      <c r="B474" t="s">
        <v>1682</v>
      </c>
      <c r="C474" t="s">
        <v>1682</v>
      </c>
      <c r="D474" t="s">
        <v>1683</v>
      </c>
    </row>
    <row r="475" spans="1:4">
      <c r="A475" s="1057">
        <v>474</v>
      </c>
      <c r="B475" t="s">
        <v>1684</v>
      </c>
      <c r="C475" t="s">
        <v>1684</v>
      </c>
      <c r="D475" t="s">
        <v>1685</v>
      </c>
    </row>
    <row r="476" spans="1:4">
      <c r="A476" s="1057">
        <v>475</v>
      </c>
      <c r="B476" t="s">
        <v>1686</v>
      </c>
      <c r="C476" t="s">
        <v>1686</v>
      </c>
      <c r="D476" t="s">
        <v>1687</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59</v>
      </c>
    </row>
    <row r="2" spans="2:4" ht="90">
      <c r="B2" s="53" t="s">
        <v>503</v>
      </c>
    </row>
    <row r="3" spans="2:4" ht="67.5">
      <c r="B3" s="53" t="s">
        <v>390</v>
      </c>
    </row>
    <row r="4" spans="2:4" ht="33.75">
      <c r="B4" s="53" t="s">
        <v>604</v>
      </c>
    </row>
    <row r="5" spans="2:4">
      <c r="B5" s="53" t="s">
        <v>222</v>
      </c>
    </row>
    <row r="6" spans="2:4" ht="22.5">
      <c r="B6" s="53" t="s">
        <v>266</v>
      </c>
    </row>
    <row r="7" spans="2:4" ht="22.5">
      <c r="B7" s="53" t="s">
        <v>267</v>
      </c>
    </row>
    <row r="8" spans="2:4" ht="22.5">
      <c r="B8" s="53" t="s">
        <v>268</v>
      </c>
    </row>
    <row r="9" spans="2:4" ht="22.5">
      <c r="B9" s="53" t="s">
        <v>504</v>
      </c>
    </row>
    <row r="10" spans="2:4" ht="56.25">
      <c r="B10" s="53" t="s">
        <v>766</v>
      </c>
    </row>
    <row r="11" spans="2:4" ht="12.75">
      <c r="B11" s="222" t="s">
        <v>388</v>
      </c>
    </row>
    <row r="12" spans="2:4">
      <c r="B12" s="51" t="s">
        <v>181</v>
      </c>
    </row>
    <row r="13" spans="2:4" ht="22.5">
      <c r="B13" s="53" t="s">
        <v>197</v>
      </c>
    </row>
    <row r="14" spans="2:4" ht="67.5">
      <c r="B14" s="53" t="s">
        <v>250</v>
      </c>
    </row>
    <row r="15" spans="2:4" ht="22.5">
      <c r="B15" s="53" t="s">
        <v>230</v>
      </c>
    </row>
    <row r="16" spans="2:4">
      <c r="B16" s="51" t="s">
        <v>206</v>
      </c>
      <c r="D16" s="93"/>
    </row>
    <row r="17" spans="1:2" ht="33.75">
      <c r="B17" s="53" t="s">
        <v>264</v>
      </c>
    </row>
    <row r="18" spans="1:2" ht="33.75">
      <c r="B18" s="53" t="s">
        <v>265</v>
      </c>
    </row>
    <row r="19" spans="1:2">
      <c r="B19" s="53" t="s">
        <v>251</v>
      </c>
    </row>
    <row r="20" spans="1:2" ht="33.75">
      <c r="B20" s="53" t="s">
        <v>292</v>
      </c>
    </row>
    <row r="21" spans="1:2">
      <c r="B21" s="51" t="s">
        <v>219</v>
      </c>
    </row>
    <row r="22" spans="1:2">
      <c r="B22" s="53" t="s">
        <v>221</v>
      </c>
    </row>
    <row r="24" spans="1:2" ht="22.5">
      <c r="B24" s="224" t="s">
        <v>371</v>
      </c>
    </row>
    <row r="26" spans="1:2">
      <c r="B26" s="51" t="s">
        <v>332</v>
      </c>
    </row>
    <row r="27" spans="1:2" ht="22.5">
      <c r="B27" s="223" t="s">
        <v>476</v>
      </c>
    </row>
    <row r="28" spans="1:2" ht="56.25">
      <c r="B28" s="223" t="s">
        <v>475</v>
      </c>
    </row>
    <row r="29" spans="1:2">
      <c r="B29" s="311" t="s">
        <v>389</v>
      </c>
    </row>
    <row r="30" spans="1:2" ht="22.5">
      <c r="B30" s="223" t="s">
        <v>603</v>
      </c>
    </row>
    <row r="32" spans="1:2">
      <c r="A32" s="281"/>
      <c r="B32" s="282" t="s">
        <v>433</v>
      </c>
    </row>
    <row r="33" spans="1:2" ht="14.25">
      <c r="A33" s="283">
        <v>1</v>
      </c>
      <c r="B33" s="284" t="s">
        <v>434</v>
      </c>
    </row>
    <row r="34" spans="1:2" ht="14.25">
      <c r="A34" s="283">
        <v>2</v>
      </c>
      <c r="B34" s="284" t="s">
        <v>435</v>
      </c>
    </row>
    <row r="35" spans="1:2">
      <c r="B35" s="282" t="s">
        <v>436</v>
      </c>
    </row>
    <row r="36" spans="1:2">
      <c r="B36" s="284" t="s">
        <v>437</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92</v>
      </c>
    </row>
    <row r="2" spans="1:14" ht="22.5">
      <c r="F2" s="1203" t="s">
        <v>491</v>
      </c>
      <c r="G2" s="1204"/>
      <c r="H2" s="1205"/>
      <c r="I2" s="641"/>
    </row>
    <row r="3" spans="1:14" ht="3" customHeight="1"/>
    <row r="4" spans="1:14" s="571" customFormat="1" ht="11.25">
      <c r="A4" s="591"/>
      <c r="B4" s="591"/>
      <c r="C4" s="591"/>
      <c r="D4" s="591"/>
      <c r="F4" s="1154" t="s">
        <v>453</v>
      </c>
      <c r="G4" s="1154"/>
      <c r="H4" s="1154"/>
      <c r="I4" s="1206" t="s">
        <v>454</v>
      </c>
      <c r="J4" s="591"/>
      <c r="K4" s="591"/>
      <c r="L4" s="591"/>
      <c r="M4" s="591"/>
      <c r="N4" s="591"/>
    </row>
    <row r="5" spans="1:14" s="571" customFormat="1" ht="11.25" customHeight="1">
      <c r="A5" s="591"/>
      <c r="B5" s="591"/>
      <c r="C5" s="591"/>
      <c r="D5" s="591"/>
      <c r="F5" s="607" t="s">
        <v>91</v>
      </c>
      <c r="G5" s="619" t="s">
        <v>456</v>
      </c>
      <c r="H5" s="606" t="s">
        <v>441</v>
      </c>
      <c r="I5" s="1206"/>
      <c r="J5" s="591"/>
      <c r="K5" s="591"/>
      <c r="L5" s="591"/>
      <c r="M5" s="591"/>
      <c r="N5" s="591"/>
    </row>
    <row r="6" spans="1:14" s="571" customFormat="1" ht="12" customHeight="1">
      <c r="A6" s="591"/>
      <c r="B6" s="591"/>
      <c r="C6" s="591"/>
      <c r="D6" s="591"/>
      <c r="F6" s="608" t="s">
        <v>92</v>
      </c>
      <c r="G6" s="610">
        <v>2</v>
      </c>
      <c r="H6" s="611">
        <v>3</v>
      </c>
      <c r="I6" s="609">
        <v>4</v>
      </c>
      <c r="J6" s="591">
        <v>4</v>
      </c>
      <c r="K6" s="591"/>
      <c r="L6" s="591"/>
      <c r="M6" s="591"/>
      <c r="N6" s="591"/>
    </row>
    <row r="7" spans="1:14" s="571" customFormat="1" ht="18.75">
      <c r="A7" s="591"/>
      <c r="B7" s="591"/>
      <c r="C7" s="591"/>
      <c r="D7" s="591"/>
      <c r="F7" s="617">
        <v>1</v>
      </c>
      <c r="G7" s="633" t="s">
        <v>492</v>
      </c>
      <c r="H7" s="605" t="str">
        <f>IF(dateCh="","",dateCh)</f>
        <v>28.12.2018</v>
      </c>
      <c r="I7" s="582" t="s">
        <v>493</v>
      </c>
      <c r="J7" s="616"/>
      <c r="K7" s="591"/>
      <c r="L7" s="591"/>
      <c r="M7" s="591"/>
      <c r="N7" s="591"/>
    </row>
    <row r="8" spans="1:14" s="571" customFormat="1" ht="45">
      <c r="A8" s="1207">
        <v>1</v>
      </c>
      <c r="B8" s="591"/>
      <c r="C8" s="591"/>
      <c r="D8" s="591"/>
      <c r="F8" s="617" t="str">
        <f>"2." &amp;mergeValue(A8)</f>
        <v>2.1</v>
      </c>
      <c r="G8" s="633" t="s">
        <v>494</v>
      </c>
      <c r="H8" s="605"/>
      <c r="I8" s="582" t="s">
        <v>590</v>
      </c>
      <c r="J8" s="616"/>
      <c r="K8" s="591"/>
      <c r="L8" s="591"/>
      <c r="M8" s="591"/>
      <c r="N8" s="591"/>
    </row>
    <row r="9" spans="1:14" s="571" customFormat="1" ht="22.5">
      <c r="A9" s="1207"/>
      <c r="B9" s="591"/>
      <c r="C9" s="591"/>
      <c r="D9" s="591"/>
      <c r="F9" s="617" t="str">
        <f>"3." &amp;mergeValue(A9)</f>
        <v>3.1</v>
      </c>
      <c r="G9" s="633" t="s">
        <v>495</v>
      </c>
      <c r="H9" s="605"/>
      <c r="I9" s="582" t="s">
        <v>588</v>
      </c>
      <c r="J9" s="616"/>
      <c r="K9" s="591"/>
      <c r="L9" s="591"/>
      <c r="M9" s="591"/>
      <c r="N9" s="591"/>
    </row>
    <row r="10" spans="1:14" s="571" customFormat="1" ht="22.5">
      <c r="A10" s="1207"/>
      <c r="B10" s="591"/>
      <c r="C10" s="591"/>
      <c r="D10" s="591"/>
      <c r="F10" s="617" t="str">
        <f>"4."&amp;mergeValue(A10)</f>
        <v>4.1</v>
      </c>
      <c r="G10" s="633" t="s">
        <v>496</v>
      </c>
      <c r="H10" s="606" t="s">
        <v>457</v>
      </c>
      <c r="I10" s="582"/>
      <c r="J10" s="616"/>
      <c r="K10" s="591"/>
      <c r="L10" s="591"/>
      <c r="M10" s="591"/>
      <c r="N10" s="591"/>
    </row>
    <row r="11" spans="1:14" s="571" customFormat="1" ht="18.75">
      <c r="A11" s="1207"/>
      <c r="B11" s="1207">
        <v>1</v>
      </c>
      <c r="C11" s="624"/>
      <c r="D11" s="624"/>
      <c r="F11" s="617" t="str">
        <f>"4."&amp;mergeValue(A11) &amp;"."&amp;mergeValue(B11)</f>
        <v>4.1.1</v>
      </c>
      <c r="G11" s="612" t="s">
        <v>592</v>
      </c>
      <c r="H11" s="605" t="str">
        <f>IF(region_name="","",region_name)</f>
        <v>Волгоградская область</v>
      </c>
      <c r="I11" s="582" t="s">
        <v>499</v>
      </c>
      <c r="J11" s="616"/>
      <c r="K11" s="591"/>
      <c r="L11" s="591"/>
      <c r="M11" s="591"/>
      <c r="N11" s="591"/>
    </row>
    <row r="12" spans="1:14" s="571" customFormat="1" ht="22.5">
      <c r="A12" s="1207"/>
      <c r="B12" s="1207"/>
      <c r="C12" s="1207">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7"/>
      <c r="B13" s="1207"/>
      <c r="C13" s="1207"/>
      <c r="D13" s="624">
        <v>1</v>
      </c>
      <c r="F13" s="617" t="str">
        <f>"4."&amp;mergeValue(A13) &amp;"."&amp;mergeValue(B13)&amp;"."&amp;mergeValue(C13)&amp;"."&amp;mergeValue(D13)</f>
        <v>4.1.1.1.1</v>
      </c>
      <c r="G13" s="634" t="s">
        <v>498</v>
      </c>
      <c r="H13" s="605"/>
      <c r="I13" s="1208" t="s">
        <v>591</v>
      </c>
      <c r="J13" s="616"/>
      <c r="K13" s="591"/>
      <c r="L13" s="591"/>
      <c r="M13" s="591"/>
      <c r="N13" s="591"/>
    </row>
    <row r="14" spans="1:14" s="571" customFormat="1" ht="18.75">
      <c r="A14" s="1207"/>
      <c r="B14" s="1207"/>
      <c r="C14" s="1207"/>
      <c r="D14" s="624"/>
      <c r="F14" s="620"/>
      <c r="G14" s="551" t="s">
        <v>4</v>
      </c>
      <c r="H14" s="625"/>
      <c r="I14" s="1208"/>
      <c r="J14" s="616"/>
      <c r="K14" s="591"/>
      <c r="L14" s="591"/>
      <c r="M14" s="591"/>
      <c r="N14" s="591"/>
    </row>
    <row r="15" spans="1:14" s="571" customFormat="1" ht="18.75">
      <c r="A15" s="1207"/>
      <c r="B15" s="1207"/>
      <c r="C15" s="624"/>
      <c r="D15" s="624"/>
      <c r="F15" s="635"/>
      <c r="G15" s="578" t="s">
        <v>402</v>
      </c>
      <c r="H15" s="636"/>
      <c r="I15" s="637"/>
      <c r="J15" s="616"/>
      <c r="K15" s="591"/>
      <c r="L15" s="591"/>
      <c r="M15" s="591"/>
      <c r="N15" s="591"/>
    </row>
    <row r="16" spans="1:14" s="571" customFormat="1" ht="18.75">
      <c r="A16" s="1207"/>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202" t="s">
        <v>593</v>
      </c>
      <c r="H19" s="1202"/>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35" t="s">
        <v>631</v>
      </c>
      <c r="M5" s="1235"/>
      <c r="N5" s="1235"/>
      <c r="O5" s="1235"/>
      <c r="P5" s="1235"/>
      <c r="Q5" s="1235"/>
      <c r="R5" s="1235"/>
      <c r="S5" s="1235"/>
      <c r="T5" s="1235"/>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12" t="str">
        <f>IF(NameOrPr_ch="",IF(NameOrPr="","",NameOrPr),NameOrPr_ch)</f>
        <v>Комитет тарифного регулирования Волгоградской области</v>
      </c>
      <c r="P7" s="1212"/>
      <c r="Q7" s="1212"/>
      <c r="R7" s="1212"/>
      <c r="S7" s="1212"/>
      <c r="T7" s="1212"/>
      <c r="U7" s="583"/>
      <c r="V7" s="583"/>
      <c r="W7" s="520"/>
      <c r="X7" s="591"/>
      <c r="Y7" s="591"/>
      <c r="Z7" s="591"/>
      <c r="AA7" s="591"/>
      <c r="AB7" s="591"/>
    </row>
    <row r="8" spans="1:28" s="571" customFormat="1" ht="18.75">
      <c r="A8" s="591"/>
      <c r="B8" s="591"/>
      <c r="C8" s="591"/>
      <c r="D8" s="591"/>
      <c r="E8" s="591"/>
      <c r="F8" s="591"/>
      <c r="G8" s="591"/>
      <c r="H8" s="591"/>
      <c r="L8" s="500"/>
      <c r="M8" s="618" t="s">
        <v>596</v>
      </c>
      <c r="N8" s="667"/>
      <c r="O8" s="1212" t="str">
        <f>IF(datePr_ch="",IF(datePr="","",datePr),datePr_ch)</f>
        <v>19.12.2018</v>
      </c>
      <c r="P8" s="1212"/>
      <c r="Q8" s="1212"/>
      <c r="R8" s="1212"/>
      <c r="S8" s="1212"/>
      <c r="T8" s="1212"/>
      <c r="U8" s="583"/>
      <c r="V8" s="583"/>
      <c r="W8" s="520"/>
      <c r="X8" s="591"/>
      <c r="Y8" s="591"/>
      <c r="Z8" s="591"/>
      <c r="AA8" s="591"/>
      <c r="AB8" s="591"/>
    </row>
    <row r="9" spans="1:28" s="571" customFormat="1" ht="18.75">
      <c r="A9" s="591"/>
      <c r="B9" s="591"/>
      <c r="C9" s="591"/>
      <c r="D9" s="591"/>
      <c r="E9" s="591"/>
      <c r="F9" s="591"/>
      <c r="G9" s="591"/>
      <c r="H9" s="591"/>
      <c r="L9" s="553"/>
      <c r="M9" s="618" t="s">
        <v>595</v>
      </c>
      <c r="N9" s="667"/>
      <c r="O9" s="1212" t="str">
        <f>IF(numberPr_ch="",IF(numberPr="","",numberPr),numberPr_ch)</f>
        <v>№46/57</v>
      </c>
      <c r="P9" s="1212"/>
      <c r="Q9" s="1212"/>
      <c r="R9" s="1212"/>
      <c r="S9" s="1212"/>
      <c r="T9" s="1212"/>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12" t="str">
        <f>IF(IstPub_ch="",IF(IstPub="","",IstPub),IstPub_ch)</f>
        <v xml:space="preserve">Государственная система правовой информации.
Официальный интернет-портал правовой информации. www.pravo.gov.ru         </v>
      </c>
      <c r="P10" s="1212"/>
      <c r="Q10" s="1212"/>
      <c r="R10" s="1212"/>
      <c r="S10" s="1212"/>
      <c r="T10" s="1212"/>
      <c r="U10" s="583"/>
      <c r="V10" s="583"/>
      <c r="W10" s="520"/>
      <c r="X10" s="591"/>
      <c r="Y10" s="591"/>
      <c r="Z10" s="591"/>
      <c r="AA10" s="591"/>
      <c r="AB10" s="591"/>
    </row>
    <row r="11" spans="1:28" s="571" customFormat="1" ht="11.25" hidden="1">
      <c r="A11" s="591"/>
      <c r="B11" s="591"/>
      <c r="C11" s="591"/>
      <c r="D11" s="591"/>
      <c r="E11" s="591"/>
      <c r="F11" s="591"/>
      <c r="G11" s="591"/>
      <c r="H11" s="591"/>
      <c r="L11" s="1236"/>
      <c r="M11" s="1236"/>
      <c r="N11" s="567"/>
      <c r="O11" s="583"/>
      <c r="P11" s="583"/>
      <c r="Q11" s="583"/>
      <c r="R11" s="583"/>
      <c r="S11" s="583"/>
      <c r="T11" s="583"/>
      <c r="U11" s="589" t="s">
        <v>372</v>
      </c>
      <c r="X11" s="591"/>
      <c r="Y11" s="591"/>
      <c r="Z11" s="591"/>
      <c r="AA11" s="591"/>
      <c r="AB11" s="591"/>
    </row>
    <row r="12" spans="1:28">
      <c r="J12" s="530"/>
      <c r="K12" s="530"/>
      <c r="L12" s="525"/>
      <c r="M12" s="525"/>
      <c r="N12" s="503"/>
      <c r="O12" s="1213"/>
      <c r="P12" s="1213"/>
      <c r="Q12" s="1213"/>
      <c r="R12" s="1213"/>
      <c r="S12" s="1213"/>
      <c r="T12" s="1213"/>
      <c r="U12" s="1213"/>
    </row>
    <row r="13" spans="1:28">
      <c r="J13" s="530"/>
      <c r="K13" s="530"/>
      <c r="L13" s="1154" t="s">
        <v>453</v>
      </c>
      <c r="M13" s="1154"/>
      <c r="N13" s="1154"/>
      <c r="O13" s="1154"/>
      <c r="P13" s="1154"/>
      <c r="Q13" s="1154"/>
      <c r="R13" s="1154"/>
      <c r="S13" s="1154"/>
      <c r="T13" s="1154"/>
      <c r="U13" s="1154"/>
      <c r="V13" s="1154"/>
      <c r="W13" s="1154" t="s">
        <v>454</v>
      </c>
    </row>
    <row r="14" spans="1:28" ht="14.25" customHeight="1">
      <c r="J14" s="530"/>
      <c r="K14" s="530"/>
      <c r="L14" s="1219" t="s">
        <v>91</v>
      </c>
      <c r="M14" s="1219" t="s">
        <v>639</v>
      </c>
      <c r="N14" s="662"/>
      <c r="O14" s="1220" t="s">
        <v>641</v>
      </c>
      <c r="P14" s="1221"/>
      <c r="Q14" s="1221"/>
      <c r="R14" s="1221"/>
      <c r="S14" s="1221"/>
      <c r="T14" s="1222"/>
      <c r="U14" s="1230" t="s">
        <v>340</v>
      </c>
      <c r="V14" s="1216" t="s">
        <v>274</v>
      </c>
      <c r="W14" s="1154"/>
    </row>
    <row r="15" spans="1:28" ht="14.25" customHeight="1">
      <c r="J15" s="530"/>
      <c r="K15" s="530"/>
      <c r="L15" s="1219"/>
      <c r="M15" s="1219"/>
      <c r="N15" s="663"/>
      <c r="O15" s="1225" t="s">
        <v>605</v>
      </c>
      <c r="P15" s="1223" t="s">
        <v>270</v>
      </c>
      <c r="Q15" s="1224"/>
      <c r="R15" s="1227" t="s">
        <v>654</v>
      </c>
      <c r="S15" s="1228"/>
      <c r="T15" s="1229"/>
      <c r="U15" s="1231"/>
      <c r="V15" s="1217"/>
      <c r="W15" s="1154"/>
    </row>
    <row r="16" spans="1:28" ht="33.75" customHeight="1">
      <c r="J16" s="530"/>
      <c r="K16" s="530"/>
      <c r="L16" s="1219"/>
      <c r="M16" s="1219"/>
      <c r="N16" s="664"/>
      <c r="O16" s="1226"/>
      <c r="P16" s="536" t="s">
        <v>606</v>
      </c>
      <c r="Q16" s="536" t="s">
        <v>6</v>
      </c>
      <c r="R16" s="537" t="s">
        <v>273</v>
      </c>
      <c r="S16" s="1214" t="s">
        <v>272</v>
      </c>
      <c r="T16" s="1215"/>
      <c r="U16" s="1232"/>
      <c r="V16" s="1218"/>
      <c r="W16" s="1154"/>
    </row>
    <row r="17" spans="1:28">
      <c r="J17" s="530"/>
      <c r="K17" s="570">
        <v>1</v>
      </c>
      <c r="L17" s="648" t="s">
        <v>92</v>
      </c>
      <c r="M17" s="648" t="s">
        <v>48</v>
      </c>
      <c r="N17" s="650" t="str">
        <f ca="1">OFFSET(N17,0,-1)</f>
        <v>2</v>
      </c>
      <c r="O17" s="649">
        <f ca="1">OFFSET(O17,0,-1)+1</f>
        <v>3</v>
      </c>
      <c r="P17" s="649">
        <f ca="1">OFFSET(P17,0,-1)+1</f>
        <v>4</v>
      </c>
      <c r="Q17" s="649">
        <f ca="1">OFFSET(Q17,0,-1)+1</f>
        <v>5</v>
      </c>
      <c r="R17" s="649">
        <f ca="1">OFFSET(R17,0,-1)+1</f>
        <v>6</v>
      </c>
      <c r="S17" s="1237">
        <f ca="1">OFFSET(S17,0,-1)+1</f>
        <v>7</v>
      </c>
      <c r="T17" s="1237"/>
      <c r="U17" s="649">
        <f ca="1">OFFSET(U17,0,-2)+1</f>
        <v>8</v>
      </c>
      <c r="V17" s="650">
        <f ca="1">OFFSET(V17,0,-1)</f>
        <v>8</v>
      </c>
      <c r="W17" s="649">
        <f ca="1">OFFSET(W17,0,-1)+1</f>
        <v>9</v>
      </c>
    </row>
    <row r="18" spans="1:28" ht="22.5">
      <c r="A18" s="1238">
        <v>1</v>
      </c>
      <c r="B18" s="848"/>
      <c r="C18" s="848"/>
      <c r="D18" s="848"/>
      <c r="E18" s="849"/>
      <c r="F18" s="850"/>
      <c r="G18" s="850"/>
      <c r="H18" s="850"/>
      <c r="I18" s="851"/>
      <c r="J18" s="846"/>
      <c r="K18" s="853"/>
      <c r="L18" s="594">
        <f>mergeValue(A18)</f>
        <v>1</v>
      </c>
      <c r="M18" s="642" t="s">
        <v>20</v>
      </c>
      <c r="N18" s="647"/>
      <c r="O18" s="1239"/>
      <c r="P18" s="1239"/>
      <c r="Q18" s="1239"/>
      <c r="R18" s="1239"/>
      <c r="S18" s="1239"/>
      <c r="T18" s="1239"/>
      <c r="U18" s="1239"/>
      <c r="V18" s="1239"/>
      <c r="W18" s="631" t="s">
        <v>476</v>
      </c>
      <c r="Y18" s="590"/>
      <c r="Z18" s="590" t="str">
        <f t="shared" ref="Z18:Z31" si="0">IF(M18="","",M18 )</f>
        <v>Наименование тарифа</v>
      </c>
      <c r="AA18" s="590"/>
      <c r="AB18" s="590"/>
    </row>
    <row r="19" spans="1:28" ht="22.5">
      <c r="A19" s="1238"/>
      <c r="B19" s="1238">
        <v>1</v>
      </c>
      <c r="C19" s="848"/>
      <c r="D19" s="848"/>
      <c r="E19" s="850"/>
      <c r="F19" s="850"/>
      <c r="G19" s="850"/>
      <c r="H19" s="850"/>
      <c r="I19" s="845"/>
      <c r="J19" s="844"/>
      <c r="K19" s="847"/>
      <c r="L19" s="594" t="str">
        <f>mergeValue(A19) &amp;"."&amp; mergeValue(B19)</f>
        <v>1.1</v>
      </c>
      <c r="M19" s="547" t="s">
        <v>16</v>
      </c>
      <c r="N19" s="647"/>
      <c r="O19" s="1239"/>
      <c r="P19" s="1239"/>
      <c r="Q19" s="1239"/>
      <c r="R19" s="1239"/>
      <c r="S19" s="1239"/>
      <c r="T19" s="1239"/>
      <c r="U19" s="1239"/>
      <c r="V19" s="1239"/>
      <c r="W19" s="631" t="s">
        <v>477</v>
      </c>
      <c r="Y19" s="590"/>
      <c r="Z19" s="590" t="str">
        <f t="shared" si="0"/>
        <v>Территория действия тарифа</v>
      </c>
      <c r="AA19" s="590"/>
      <c r="AB19" s="590"/>
    </row>
    <row r="20" spans="1:28" ht="22.5">
      <c r="A20" s="1238"/>
      <c r="B20" s="1238"/>
      <c r="C20" s="1238">
        <v>1</v>
      </c>
      <c r="D20" s="848"/>
      <c r="E20" s="850"/>
      <c r="F20" s="850"/>
      <c r="G20" s="850"/>
      <c r="H20" s="850"/>
      <c r="I20" s="852"/>
      <c r="J20" s="844"/>
      <c r="K20" s="847"/>
      <c r="L20" s="594" t="str">
        <f>mergeValue(A20) &amp;"."&amp; mergeValue(B20)&amp;"."&amp; mergeValue(C20)</f>
        <v>1.1.1</v>
      </c>
      <c r="M20" s="548" t="s">
        <v>7</v>
      </c>
      <c r="N20" s="647"/>
      <c r="O20" s="1239"/>
      <c r="P20" s="1239"/>
      <c r="Q20" s="1239"/>
      <c r="R20" s="1239"/>
      <c r="S20" s="1239"/>
      <c r="T20" s="1239"/>
      <c r="U20" s="1239"/>
      <c r="V20" s="1239"/>
      <c r="W20" s="631" t="s">
        <v>633</v>
      </c>
      <c r="Y20" s="590"/>
      <c r="Z20" s="590" t="str">
        <f t="shared" si="0"/>
        <v xml:space="preserve">Наименование системы теплоснабжения </v>
      </c>
      <c r="AA20" s="590"/>
      <c r="AB20" s="590"/>
    </row>
    <row r="21" spans="1:28" ht="22.5">
      <c r="A21" s="1238"/>
      <c r="B21" s="1238"/>
      <c r="C21" s="1238"/>
      <c r="D21" s="1238">
        <v>1</v>
      </c>
      <c r="E21" s="850"/>
      <c r="F21" s="850"/>
      <c r="G21" s="850"/>
      <c r="H21" s="850"/>
      <c r="I21" s="852"/>
      <c r="J21" s="844"/>
      <c r="K21" s="847"/>
      <c r="L21" s="594" t="str">
        <f>mergeValue(A21) &amp;"."&amp; mergeValue(B21)&amp;"."&amp; mergeValue(C21)&amp;"."&amp; mergeValue(D21)</f>
        <v>1.1.1.1</v>
      </c>
      <c r="M21" s="549" t="s">
        <v>22</v>
      </c>
      <c r="N21" s="647"/>
      <c r="O21" s="1239"/>
      <c r="P21" s="1239"/>
      <c r="Q21" s="1239"/>
      <c r="R21" s="1239"/>
      <c r="S21" s="1239"/>
      <c r="T21" s="1239"/>
      <c r="U21" s="1239"/>
      <c r="V21" s="1239"/>
      <c r="W21" s="631" t="s">
        <v>634</v>
      </c>
      <c r="Y21" s="590"/>
      <c r="Z21" s="590" t="str">
        <f t="shared" si="0"/>
        <v xml:space="preserve">Источник тепловой энергии  </v>
      </c>
      <c r="AA21" s="590"/>
      <c r="AB21" s="590"/>
    </row>
    <row r="22" spans="1:28" ht="101.25">
      <c r="A22" s="1238"/>
      <c r="B22" s="1238"/>
      <c r="C22" s="1238"/>
      <c r="D22" s="1238"/>
      <c r="E22" s="1238">
        <v>1</v>
      </c>
      <c r="F22" s="850"/>
      <c r="G22" s="850"/>
      <c r="H22" s="848">
        <v>1</v>
      </c>
      <c r="I22" s="1238">
        <v>1</v>
      </c>
      <c r="J22" s="850"/>
      <c r="K22" s="855"/>
      <c r="L22" s="594" t="str">
        <f>mergeValue(A22) &amp;"."&amp; mergeValue(B22)&amp;"."&amp; mergeValue(C22)&amp;"."&amp; mergeValue(D22)&amp;"."&amp; mergeValue(E22)</f>
        <v>1.1.1.1.1</v>
      </c>
      <c r="M22" s="555" t="s">
        <v>9</v>
      </c>
      <c r="N22" s="647"/>
      <c r="O22" s="1240"/>
      <c r="P22" s="1240"/>
      <c r="Q22" s="1240"/>
      <c r="R22" s="1240"/>
      <c r="S22" s="1240"/>
      <c r="T22" s="1240"/>
      <c r="U22" s="1240"/>
      <c r="V22" s="1240"/>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38"/>
      <c r="B23" s="1238"/>
      <c r="C23" s="1238"/>
      <c r="D23" s="1238"/>
      <c r="E23" s="1238"/>
      <c r="F23" s="1238">
        <v>1</v>
      </c>
      <c r="G23" s="848"/>
      <c r="H23" s="848"/>
      <c r="I23" s="1238"/>
      <c r="J23" s="1238">
        <v>1</v>
      </c>
      <c r="K23" s="856"/>
      <c r="L23" s="594" t="str">
        <f>mergeValue(A23) &amp;"."&amp; mergeValue(B23)&amp;"."&amp; mergeValue(C23)&amp;"."&amp; mergeValue(D23)&amp;"."&amp; mergeValue(E23)&amp;"."&amp; mergeValue(F23)</f>
        <v>1.1.1.1.1.1</v>
      </c>
      <c r="M23" s="556" t="s">
        <v>10</v>
      </c>
      <c r="N23" s="647"/>
      <c r="O23" s="1241"/>
      <c r="P23" s="1242"/>
      <c r="Q23" s="1242"/>
      <c r="R23" s="1242"/>
      <c r="S23" s="1242"/>
      <c r="T23" s="1242"/>
      <c r="U23" s="1242"/>
      <c r="V23" s="1243"/>
      <c r="W23" s="631" t="s">
        <v>636</v>
      </c>
      <c r="Y23" s="590"/>
      <c r="Z23" s="590" t="str">
        <f t="shared" si="0"/>
        <v>Группа потребителей</v>
      </c>
      <c r="AA23" s="590"/>
      <c r="AB23" s="590"/>
    </row>
    <row r="24" spans="1:28" ht="189" customHeight="1">
      <c r="A24" s="1238"/>
      <c r="B24" s="1238"/>
      <c r="C24" s="1238"/>
      <c r="D24" s="1238"/>
      <c r="E24" s="1238"/>
      <c r="F24" s="1238"/>
      <c r="G24" s="848">
        <v>1</v>
      </c>
      <c r="H24" s="848"/>
      <c r="I24" s="1238"/>
      <c r="J24" s="1238"/>
      <c r="K24" s="856">
        <v>1</v>
      </c>
      <c r="L24" s="594" t="str">
        <f>mergeValue(A24) &amp;"."&amp; mergeValue(B24)&amp;"."&amp; mergeValue(C24)&amp;"."&amp; mergeValue(D24)&amp;"."&amp; mergeValue(E24)&amp;"."&amp; mergeValue(F24)&amp;"."&amp; mergeValue(G24)</f>
        <v>1.1.1.1.1.1.1</v>
      </c>
      <c r="M24" s="1066"/>
      <c r="N24" s="647"/>
      <c r="O24" s="563"/>
      <c r="P24" s="563"/>
      <c r="Q24" s="1091"/>
      <c r="R24" s="1233"/>
      <c r="S24" s="1234" t="s">
        <v>83</v>
      </c>
      <c r="T24" s="1233"/>
      <c r="U24" s="1234" t="s">
        <v>84</v>
      </c>
      <c r="V24" s="563"/>
      <c r="W24" s="1209" t="s">
        <v>655</v>
      </c>
      <c r="X24" s="586" t="str">
        <f>strCheckDate(O25:V25)</f>
        <v/>
      </c>
      <c r="Y24" s="590"/>
      <c r="Z24" s="590" t="str">
        <f t="shared" si="0"/>
        <v/>
      </c>
      <c r="AA24" s="590"/>
      <c r="AB24" s="590"/>
    </row>
    <row r="25" spans="1:28" ht="11.25" hidden="1" customHeight="1">
      <c r="A25" s="1238"/>
      <c r="B25" s="1238"/>
      <c r="C25" s="1238"/>
      <c r="D25" s="1238"/>
      <c r="E25" s="1238"/>
      <c r="F25" s="1238"/>
      <c r="G25" s="848"/>
      <c r="H25" s="848"/>
      <c r="I25" s="1238"/>
      <c r="J25" s="1238"/>
      <c r="K25" s="856"/>
      <c r="L25" s="601"/>
      <c r="M25" s="647"/>
      <c r="N25" s="647"/>
      <c r="O25" s="563"/>
      <c r="P25" s="563"/>
      <c r="Q25" s="585" t="str">
        <f>R24 &amp; "-" &amp; T24</f>
        <v>-</v>
      </c>
      <c r="R25" s="1233"/>
      <c r="S25" s="1234"/>
      <c r="T25" s="1233"/>
      <c r="U25" s="1234"/>
      <c r="V25" s="563"/>
      <c r="W25" s="1210"/>
      <c r="Y25" s="590"/>
      <c r="Z25" s="590" t="str">
        <f t="shared" si="0"/>
        <v/>
      </c>
      <c r="AA25" s="590"/>
      <c r="AB25" s="590"/>
    </row>
    <row r="26" spans="1:28" ht="15" customHeight="1">
      <c r="A26" s="1238"/>
      <c r="B26" s="1238"/>
      <c r="C26" s="1238"/>
      <c r="D26" s="1238"/>
      <c r="E26" s="1238"/>
      <c r="F26" s="1238"/>
      <c r="G26" s="850"/>
      <c r="H26" s="848"/>
      <c r="I26" s="1238"/>
      <c r="J26" s="1238"/>
      <c r="K26" s="855"/>
      <c r="L26" s="539"/>
      <c r="M26" s="558" t="s">
        <v>25</v>
      </c>
      <c r="N26" s="565"/>
      <c r="O26" s="565"/>
      <c r="P26" s="565"/>
      <c r="Q26" s="565"/>
      <c r="R26" s="565"/>
      <c r="S26" s="565"/>
      <c r="T26" s="565"/>
      <c r="U26" s="565"/>
      <c r="V26" s="561"/>
      <c r="W26" s="1211"/>
      <c r="Y26" s="590"/>
      <c r="Z26" s="590" t="str">
        <f t="shared" si="0"/>
        <v>Добавить вид теплоносителя (параметры теплоносителя)</v>
      </c>
      <c r="AA26" s="590"/>
      <c r="AB26" s="590"/>
    </row>
    <row r="27" spans="1:28" ht="15" customHeight="1">
      <c r="A27" s="1238"/>
      <c r="B27" s="1238"/>
      <c r="C27" s="1238"/>
      <c r="D27" s="1238"/>
      <c r="E27" s="1238"/>
      <c r="F27" s="850"/>
      <c r="G27" s="850"/>
      <c r="H27" s="848"/>
      <c r="I27" s="1238"/>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38"/>
      <c r="B28" s="1238"/>
      <c r="C28" s="1238"/>
      <c r="D28" s="1238"/>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38"/>
      <c r="B29" s="1238"/>
      <c r="C29" s="1238"/>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38"/>
      <c r="B30" s="1238"/>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38"/>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4"/>
      <c r="M32" s="566" t="s">
        <v>308</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202" t="s">
        <v>632</v>
      </c>
      <c r="N34" s="1202"/>
      <c r="O34" s="1202"/>
      <c r="P34" s="1202"/>
      <c r="Q34" s="1202"/>
      <c r="R34" s="1202"/>
      <c r="S34" s="1202"/>
      <c r="T34" s="1202"/>
      <c r="U34" s="1202"/>
      <c r="V34" s="1202"/>
      <c r="W34" s="1202"/>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48</v>
      </c>
    </row>
    <row r="2" spans="1:20" ht="22.5">
      <c r="F2" s="1203" t="s">
        <v>491</v>
      </c>
      <c r="G2" s="1204"/>
      <c r="H2" s="1205"/>
      <c r="I2" s="436"/>
    </row>
    <row r="3" spans="1:20" ht="3" customHeight="1"/>
    <row r="4" spans="1:20" s="190" customFormat="1" ht="11.25">
      <c r="A4" s="214"/>
      <c r="B4" s="214"/>
      <c r="C4" s="214"/>
      <c r="D4" s="214"/>
      <c r="F4" s="1154" t="s">
        <v>453</v>
      </c>
      <c r="G4" s="1154"/>
      <c r="H4" s="1154"/>
      <c r="I4" s="1206"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6"/>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28.12.2018</v>
      </c>
      <c r="I7" s="196" t="s">
        <v>493</v>
      </c>
      <c r="J7" s="334"/>
      <c r="K7" s="214"/>
      <c r="L7" s="214"/>
      <c r="M7" s="214"/>
      <c r="N7" s="214"/>
      <c r="O7" s="214"/>
      <c r="P7" s="214"/>
      <c r="Q7" s="214"/>
      <c r="R7" s="214"/>
      <c r="S7" s="214"/>
      <c r="T7" s="214"/>
    </row>
    <row r="8" spans="1:20" s="190" customFormat="1" ht="45">
      <c r="A8" s="1207">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7"/>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7"/>
      <c r="B10" s="214"/>
      <c r="C10" s="214"/>
      <c r="D10" s="214"/>
      <c r="F10" s="335" t="str">
        <f>"4."&amp;mergeValue(A10)</f>
        <v>4.1</v>
      </c>
      <c r="G10" s="417" t="s">
        <v>496</v>
      </c>
      <c r="H10" s="318" t="s">
        <v>457</v>
      </c>
      <c r="I10" s="196"/>
      <c r="J10" s="334"/>
      <c r="K10" s="214"/>
      <c r="L10" s="214"/>
      <c r="M10" s="214"/>
      <c r="N10" s="214"/>
      <c r="O10" s="214"/>
      <c r="P10" s="214"/>
      <c r="Q10" s="214"/>
      <c r="R10" s="214"/>
      <c r="S10" s="214"/>
      <c r="T10" s="214"/>
    </row>
    <row r="11" spans="1:20" s="190" customFormat="1" ht="18.75">
      <c r="A11" s="1207"/>
      <c r="B11" s="1207">
        <v>1</v>
      </c>
      <c r="C11" s="344"/>
      <c r="D11" s="344"/>
      <c r="F11" s="335" t="str">
        <f>"4."&amp;mergeValue(A11) &amp;"."&amp;mergeValue(B11)</f>
        <v>4.1.1</v>
      </c>
      <c r="G11" s="324" t="s">
        <v>592</v>
      </c>
      <c r="H11" s="317" t="str">
        <f>IF(region_name="","",region_name)</f>
        <v>Волгоградская область</v>
      </c>
      <c r="I11" s="196" t="s">
        <v>499</v>
      </c>
      <c r="J11" s="334"/>
      <c r="K11" s="214"/>
      <c r="L11" s="214"/>
      <c r="M11" s="214"/>
      <c r="N11" s="214"/>
      <c r="O11" s="214"/>
      <c r="P11" s="214"/>
      <c r="Q11" s="214"/>
      <c r="R11" s="214"/>
      <c r="S11" s="214"/>
      <c r="T11" s="214"/>
    </row>
    <row r="12" spans="1:20" s="190" customFormat="1" ht="22.5">
      <c r="A12" s="1207"/>
      <c r="B12" s="1207"/>
      <c r="C12" s="1207">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7"/>
      <c r="B13" s="1207"/>
      <c r="C13" s="1207"/>
      <c r="D13" s="344">
        <v>1</v>
      </c>
      <c r="F13" s="335" t="str">
        <f>"4."&amp;mergeValue(A13) &amp;"."&amp;mergeValue(B13)&amp;"."&amp;mergeValue(C13)&amp;"."&amp;mergeValue(D13)</f>
        <v>4.1.1.1.1</v>
      </c>
      <c r="G13" s="420" t="s">
        <v>498</v>
      </c>
      <c r="H13" s="317"/>
      <c r="I13" s="1208" t="s">
        <v>591</v>
      </c>
      <c r="J13" s="334"/>
      <c r="K13" s="214"/>
      <c r="L13" s="214"/>
      <c r="M13" s="214"/>
      <c r="N13" s="214"/>
      <c r="O13" s="214"/>
      <c r="P13" s="214"/>
      <c r="Q13" s="214"/>
      <c r="R13" s="214"/>
      <c r="S13" s="214"/>
      <c r="T13" s="214"/>
    </row>
    <row r="14" spans="1:20" s="190" customFormat="1" ht="18.75">
      <c r="A14" s="1207"/>
      <c r="B14" s="1207"/>
      <c r="C14" s="1207"/>
      <c r="D14" s="344"/>
      <c r="F14" s="338"/>
      <c r="G14" s="150" t="s">
        <v>4</v>
      </c>
      <c r="H14" s="343"/>
      <c r="I14" s="1208"/>
      <c r="J14" s="334"/>
      <c r="K14" s="214"/>
      <c r="L14" s="214"/>
      <c r="M14" s="214"/>
      <c r="N14" s="214"/>
      <c r="O14" s="214"/>
      <c r="P14" s="214"/>
      <c r="Q14" s="214"/>
      <c r="R14" s="214"/>
      <c r="S14" s="214"/>
      <c r="T14" s="214"/>
    </row>
    <row r="15" spans="1:20" s="190" customFormat="1" ht="18.75">
      <c r="A15" s="1207"/>
      <c r="B15" s="1207"/>
      <c r="C15" s="344"/>
      <c r="D15" s="344"/>
      <c r="F15" s="421"/>
      <c r="G15" s="195" t="s">
        <v>402</v>
      </c>
      <c r="H15" s="422"/>
      <c r="I15" s="423"/>
      <c r="J15" s="334"/>
      <c r="K15" s="214"/>
      <c r="L15" s="214"/>
      <c r="M15" s="214"/>
      <c r="N15" s="214"/>
      <c r="O15" s="214"/>
      <c r="P15" s="214"/>
      <c r="Q15" s="214"/>
      <c r="R15" s="214"/>
      <c r="S15" s="214"/>
      <c r="T15" s="214"/>
    </row>
    <row r="16" spans="1:20" s="190" customFormat="1" ht="18.75">
      <c r="A16" s="1207"/>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2" t="s">
        <v>593</v>
      </c>
      <c r="H19" s="1202"/>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818</vt:i4>
      </vt:variant>
    </vt:vector>
  </HeadingPairs>
  <TitlesOfParts>
    <vt:vector size="828" baseType="lpstr">
      <vt:lpstr>Инструкция</vt:lpstr>
      <vt:lpstr>Титульный</vt:lpstr>
      <vt:lpstr>Территории</vt:lpstr>
      <vt:lpstr>Перечень тарифов</vt:lpstr>
      <vt:lpstr>Форма 1.0.1 | Т-гор.вода</vt:lpstr>
      <vt:lpstr>Форма 4.2.3 | Т-гор.вода</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add_CT_4</vt:lpstr>
      <vt:lpstr>add_CT_6</vt:lpstr>
      <vt:lpstr>add_CT_7</vt:lpstr>
      <vt:lpstr>add_CT_8</vt:lpstr>
      <vt:lpstr>add_CT_9</vt:lpstr>
      <vt:lpstr>add_MO_1</vt:lpstr>
      <vt:lpstr>add_MO_10</vt:lpstr>
      <vt:lpstr>add_MO_13</vt:lpstr>
      <vt:lpstr>add_MO_2</vt:lpstr>
      <vt:lpstr>add_MO_3</vt:lpstr>
      <vt:lpstr>add_MO_3_i</vt:lpstr>
      <vt:lpstr>add_MO_4</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Переверзева Анастасия Николаевна</cp:lastModifiedBy>
  <cp:lastPrinted>2013-08-29T08:11:20Z</cp:lastPrinted>
  <dcterms:created xsi:type="dcterms:W3CDTF">2004-05-21T07:18:45Z</dcterms:created>
  <dcterms:modified xsi:type="dcterms:W3CDTF">2019-01-09T12:22:48Z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